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臨時休校用\"/>
    </mc:Choice>
  </mc:AlternateContent>
  <bookViews>
    <workbookView xWindow="0" yWindow="0" windowWidth="28800" windowHeight="12480"/>
  </bookViews>
  <sheets>
    <sheet name="繰り上がり下がり丸消し" sheetId="4" r:id="rId1"/>
  </sheets>
  <definedNames>
    <definedName name="_xlnm.Print_Area" localSheetId="0">繰り上がり下がり丸消し!$B$3:$AO$45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181" i="4" l="1"/>
  <c r="BM180" i="4"/>
  <c r="BM179" i="4"/>
  <c r="BM178" i="4"/>
  <c r="BM177" i="4"/>
  <c r="BM176" i="4"/>
  <c r="BM175" i="4"/>
  <c r="BM174" i="4"/>
  <c r="BM173" i="4"/>
  <c r="BM172" i="4"/>
  <c r="BM171" i="4"/>
  <c r="BM170" i="4"/>
  <c r="BM169" i="4"/>
  <c r="BM168" i="4"/>
  <c r="BM167" i="4"/>
  <c r="BM166" i="4"/>
  <c r="BM165" i="4"/>
  <c r="BM164" i="4"/>
  <c r="BM163" i="4"/>
  <c r="BM162" i="4"/>
  <c r="BM161" i="4"/>
  <c r="BM160" i="4"/>
  <c r="BM159" i="4"/>
  <c r="BM158" i="4"/>
  <c r="BM157" i="4"/>
  <c r="BM156" i="4"/>
  <c r="BM155" i="4"/>
  <c r="BM154" i="4"/>
  <c r="BM153" i="4"/>
  <c r="BM152" i="4"/>
  <c r="BM151" i="4"/>
  <c r="BM150" i="4"/>
  <c r="BM149" i="4"/>
  <c r="BM148" i="4"/>
  <c r="BM147" i="4"/>
  <c r="BM146" i="4"/>
  <c r="BM145" i="4"/>
  <c r="BM144" i="4"/>
  <c r="BM143" i="4"/>
  <c r="BM142" i="4"/>
  <c r="BM141" i="4"/>
  <c r="BM140" i="4"/>
  <c r="BM139" i="4"/>
  <c r="BM138" i="4"/>
  <c r="BM137" i="4"/>
  <c r="BM136" i="4"/>
  <c r="BM135" i="4"/>
  <c r="BM134" i="4"/>
  <c r="BM133" i="4"/>
  <c r="BF133" i="4"/>
  <c r="BM132" i="4"/>
  <c r="BF132" i="4"/>
  <c r="BM131" i="4"/>
  <c r="BF131" i="4"/>
  <c r="BM130" i="4"/>
  <c r="BF130" i="4"/>
  <c r="BM129" i="4"/>
  <c r="BF129" i="4"/>
  <c r="BM128" i="4"/>
  <c r="BF128" i="4"/>
  <c r="BM127" i="4"/>
  <c r="BF127" i="4"/>
  <c r="BM126" i="4"/>
  <c r="BF126" i="4"/>
  <c r="BM125" i="4"/>
  <c r="BF125" i="4"/>
  <c r="BM124" i="4"/>
  <c r="BF124" i="4"/>
  <c r="BM123" i="4"/>
  <c r="BF123" i="4"/>
  <c r="BM122" i="4"/>
  <c r="BF122" i="4"/>
  <c r="BG122" i="4" l="1"/>
  <c r="BA79" i="4" s="1"/>
  <c r="K7" i="4" s="1"/>
  <c r="BN136" i="4"/>
  <c r="BN150" i="4"/>
  <c r="BN158" i="4"/>
  <c r="BN166" i="4"/>
  <c r="BN174" i="4"/>
  <c r="BN142" i="4"/>
  <c r="BG124" i="4"/>
  <c r="BA87" i="4" s="1"/>
  <c r="K15" i="4" s="1"/>
  <c r="R17" i="4" s="1"/>
  <c r="BG127" i="4"/>
  <c r="BA99" i="4" s="1"/>
  <c r="BD99" i="4" s="1"/>
  <c r="BG130" i="4"/>
  <c r="BA111" i="4" s="1"/>
  <c r="BF111" i="4" s="1"/>
  <c r="BN134" i="4"/>
  <c r="BN146" i="4"/>
  <c r="BN152" i="4"/>
  <c r="BN162" i="4"/>
  <c r="BN172" i="4"/>
  <c r="BN124" i="4"/>
  <c r="BR87" i="4" s="1"/>
  <c r="BG126" i="4"/>
  <c r="BA95" i="4" s="1"/>
  <c r="BN153" i="4"/>
  <c r="BG123" i="4"/>
  <c r="BA83" i="4" s="1"/>
  <c r="BG125" i="4"/>
  <c r="BA91" i="4" s="1"/>
  <c r="BG128" i="4"/>
  <c r="BA103" i="4" s="1"/>
  <c r="BG131" i="4"/>
  <c r="BA115" i="4" s="1"/>
  <c r="BG133" i="4"/>
  <c r="BN138" i="4"/>
  <c r="BN144" i="4"/>
  <c r="BN148" i="4"/>
  <c r="BN154" i="4"/>
  <c r="BN160" i="4"/>
  <c r="BN164" i="4"/>
  <c r="BN170" i="4"/>
  <c r="BN176" i="4"/>
  <c r="BN180" i="4"/>
  <c r="BG129" i="4"/>
  <c r="BA107" i="4" s="1"/>
  <c r="BG132" i="4"/>
  <c r="BN140" i="4"/>
  <c r="BN156" i="4"/>
  <c r="BN168" i="4"/>
  <c r="BN178" i="4"/>
  <c r="BN127" i="4"/>
  <c r="BR99" i="4" s="1"/>
  <c r="BN132" i="4"/>
  <c r="BN137" i="4"/>
  <c r="BN147" i="4"/>
  <c r="BN163" i="4"/>
  <c r="BN169" i="4"/>
  <c r="BN179" i="4"/>
  <c r="BN123" i="4"/>
  <c r="BR83" i="4" s="1"/>
  <c r="BN128" i="4"/>
  <c r="BR103" i="4" s="1"/>
  <c r="BN131" i="4"/>
  <c r="BR115" i="4" s="1"/>
  <c r="BN139" i="4"/>
  <c r="BN145" i="4"/>
  <c r="BN155" i="4"/>
  <c r="BN161" i="4"/>
  <c r="BN171" i="4"/>
  <c r="BN177" i="4"/>
  <c r="BN122" i="4"/>
  <c r="BR79" i="4" s="1"/>
  <c r="BN126" i="4"/>
  <c r="BR95" i="4" s="1"/>
  <c r="BN130" i="4"/>
  <c r="BR111" i="4" s="1"/>
  <c r="BN135" i="4"/>
  <c r="BN143" i="4"/>
  <c r="BN151" i="4"/>
  <c r="BN159" i="4"/>
  <c r="BN167" i="4"/>
  <c r="BN175" i="4"/>
  <c r="BN125" i="4"/>
  <c r="BR91" i="4" s="1"/>
  <c r="BN129" i="4"/>
  <c r="BR107" i="4" s="1"/>
  <c r="BN133" i="4"/>
  <c r="BN141" i="4"/>
  <c r="BN149" i="4"/>
  <c r="BN157" i="4"/>
  <c r="BN165" i="4"/>
  <c r="BN173" i="4"/>
  <c r="BN181" i="4"/>
  <c r="C7" i="4" l="1"/>
  <c r="BD79" i="4"/>
  <c r="BF79" i="4"/>
  <c r="S17" i="4"/>
  <c r="O17" i="4"/>
  <c r="BF87" i="4"/>
  <c r="BD87" i="4"/>
  <c r="C15" i="4"/>
  <c r="F17" i="4" s="1"/>
  <c r="P17" i="4"/>
  <c r="Q17" i="4"/>
  <c r="T17" i="4"/>
  <c r="N17" i="4"/>
  <c r="U17" i="4"/>
  <c r="C27" i="4"/>
  <c r="K27" i="4"/>
  <c r="BF99" i="4"/>
  <c r="C39" i="4"/>
  <c r="K39" i="4"/>
  <c r="BD111" i="4"/>
  <c r="W19" i="4"/>
  <c r="BM91" i="4"/>
  <c r="BK91" i="4"/>
  <c r="AE19" i="4"/>
  <c r="BK95" i="4"/>
  <c r="W23" i="4"/>
  <c r="BM95" i="4"/>
  <c r="AE23" i="4"/>
  <c r="W43" i="4"/>
  <c r="BM115" i="4"/>
  <c r="BK115" i="4"/>
  <c r="AE43" i="4"/>
  <c r="K31" i="4"/>
  <c r="C31" i="4"/>
  <c r="BF103" i="4"/>
  <c r="AE31" i="4"/>
  <c r="BD103" i="4"/>
  <c r="W31" i="4"/>
  <c r="K23" i="4"/>
  <c r="C23" i="4"/>
  <c r="BF95" i="4"/>
  <c r="BD95" i="4"/>
  <c r="AE11" i="4"/>
  <c r="W11" i="4"/>
  <c r="BK83" i="4"/>
  <c r="BM83" i="4"/>
  <c r="W27" i="4"/>
  <c r="BM99" i="4"/>
  <c r="BK99" i="4"/>
  <c r="AE27" i="4"/>
  <c r="K19" i="4"/>
  <c r="BF91" i="4"/>
  <c r="BD91" i="4"/>
  <c r="C19" i="4"/>
  <c r="W15" i="4"/>
  <c r="BM87" i="4"/>
  <c r="AE15" i="4"/>
  <c r="BK87" i="4"/>
  <c r="T9" i="4"/>
  <c r="P9" i="4"/>
  <c r="R9" i="4"/>
  <c r="Q9" i="4"/>
  <c r="U9" i="4"/>
  <c r="O9" i="4"/>
  <c r="S9" i="4"/>
  <c r="N9" i="4"/>
  <c r="K43" i="4"/>
  <c r="BF115" i="4"/>
  <c r="BD115" i="4"/>
  <c r="C43" i="4"/>
  <c r="W7" i="4"/>
  <c r="BK79" i="4"/>
  <c r="AE7" i="4"/>
  <c r="BM79" i="4"/>
  <c r="BK103" i="4"/>
  <c r="BM103" i="4"/>
  <c r="C35" i="4"/>
  <c r="BF107" i="4"/>
  <c r="BD107" i="4"/>
  <c r="K35" i="4"/>
  <c r="AE35" i="4"/>
  <c r="BM107" i="4"/>
  <c r="BK107" i="4"/>
  <c r="W35" i="4"/>
  <c r="AE39" i="4"/>
  <c r="W39" i="4"/>
  <c r="BM111" i="4"/>
  <c r="BK111" i="4"/>
  <c r="BD83" i="4"/>
  <c r="K11" i="4"/>
  <c r="BF83" i="4"/>
  <c r="C11" i="4"/>
  <c r="K9" i="4"/>
  <c r="G9" i="4"/>
  <c r="C9" i="4"/>
  <c r="L9" i="4"/>
  <c r="F9" i="4"/>
  <c r="J9" i="4"/>
  <c r="E9" i="4"/>
  <c r="D9" i="4"/>
  <c r="H9" i="4"/>
  <c r="I9" i="4"/>
  <c r="AO45" i="4" l="1"/>
  <c r="AK45" i="4"/>
  <c r="AG45" i="4"/>
  <c r="AN45" i="4"/>
  <c r="AJ45" i="4"/>
  <c r="AH45" i="4"/>
  <c r="AM45" i="4"/>
  <c r="AI45" i="4"/>
  <c r="AL45" i="4"/>
  <c r="R45" i="4"/>
  <c r="N45" i="4"/>
  <c r="S45" i="4"/>
  <c r="U45" i="4"/>
  <c r="Q45" i="4"/>
  <c r="O45" i="4"/>
  <c r="T45" i="4"/>
  <c r="P45" i="4"/>
  <c r="I45" i="4"/>
  <c r="E45" i="4"/>
  <c r="L45" i="4"/>
  <c r="H45" i="4"/>
  <c r="D45" i="4"/>
  <c r="F45" i="4"/>
  <c r="K45" i="4"/>
  <c r="G45" i="4"/>
  <c r="C45" i="4"/>
  <c r="J45" i="4"/>
  <c r="R41" i="4"/>
  <c r="N41" i="4"/>
  <c r="U41" i="4"/>
  <c r="Q41" i="4"/>
  <c r="O41" i="4"/>
  <c r="S41" i="4"/>
  <c r="T41" i="4"/>
  <c r="P41" i="4"/>
  <c r="AO41" i="4"/>
  <c r="AK41" i="4"/>
  <c r="AG41" i="4"/>
  <c r="AN41" i="4"/>
  <c r="AJ41" i="4"/>
  <c r="AH41" i="4"/>
  <c r="AM41" i="4"/>
  <c r="AI41" i="4"/>
  <c r="AL41" i="4"/>
  <c r="I41" i="4"/>
  <c r="E41" i="4"/>
  <c r="L41" i="4"/>
  <c r="H41" i="4"/>
  <c r="D41" i="4"/>
  <c r="F41" i="4"/>
  <c r="K41" i="4"/>
  <c r="G41" i="4"/>
  <c r="C41" i="4"/>
  <c r="J41" i="4"/>
  <c r="R37" i="4"/>
  <c r="N37" i="4"/>
  <c r="U37" i="4"/>
  <c r="Q37" i="4"/>
  <c r="T37" i="4"/>
  <c r="P37" i="4"/>
  <c r="S37" i="4"/>
  <c r="O37" i="4"/>
  <c r="AO37" i="4"/>
  <c r="AK37" i="4"/>
  <c r="AG37" i="4"/>
  <c r="AN37" i="4"/>
  <c r="AJ37" i="4"/>
  <c r="AM37" i="4"/>
  <c r="AI37" i="4"/>
  <c r="AL37" i="4"/>
  <c r="AH37" i="4"/>
  <c r="I37" i="4"/>
  <c r="E37" i="4"/>
  <c r="L37" i="4"/>
  <c r="H37" i="4"/>
  <c r="D37" i="4"/>
  <c r="K37" i="4"/>
  <c r="G37" i="4"/>
  <c r="C37" i="4"/>
  <c r="J37" i="4"/>
  <c r="F37" i="4"/>
  <c r="R33" i="4"/>
  <c r="N33" i="4"/>
  <c r="O33" i="4"/>
  <c r="U33" i="4"/>
  <c r="Q33" i="4"/>
  <c r="S33" i="4"/>
  <c r="T33" i="4"/>
  <c r="P33" i="4"/>
  <c r="AO33" i="4"/>
  <c r="AK33" i="4"/>
  <c r="AG33" i="4"/>
  <c r="AH33" i="4"/>
  <c r="AN33" i="4"/>
  <c r="AJ33" i="4"/>
  <c r="AM33" i="4"/>
  <c r="AI33" i="4"/>
  <c r="AL33" i="4"/>
  <c r="I33" i="4"/>
  <c r="E33" i="4"/>
  <c r="F33" i="4"/>
  <c r="L33" i="4"/>
  <c r="H33" i="4"/>
  <c r="D33" i="4"/>
  <c r="K33" i="4"/>
  <c r="G33" i="4"/>
  <c r="C33" i="4"/>
  <c r="J33" i="4"/>
  <c r="R29" i="4"/>
  <c r="N29" i="4"/>
  <c r="U29" i="4"/>
  <c r="Q29" i="4"/>
  <c r="S29" i="4"/>
  <c r="T29" i="4"/>
  <c r="P29" i="4"/>
  <c r="O29" i="4"/>
  <c r="AO29" i="4"/>
  <c r="AK29" i="4"/>
  <c r="AG29" i="4"/>
  <c r="AN29" i="4"/>
  <c r="AJ29" i="4"/>
  <c r="AH29" i="4"/>
  <c r="AM29" i="4"/>
  <c r="AI29" i="4"/>
  <c r="AL29" i="4"/>
  <c r="I29" i="4"/>
  <c r="E29" i="4"/>
  <c r="L29" i="4"/>
  <c r="H29" i="4"/>
  <c r="D29" i="4"/>
  <c r="J29" i="4"/>
  <c r="K29" i="4"/>
  <c r="G29" i="4"/>
  <c r="C29" i="4"/>
  <c r="F29" i="4"/>
  <c r="L17" i="4"/>
  <c r="C17" i="4"/>
  <c r="J17" i="4"/>
  <c r="H17" i="4"/>
  <c r="E17" i="4"/>
  <c r="D17" i="4"/>
  <c r="I17" i="4"/>
  <c r="K17" i="4"/>
  <c r="G17" i="4"/>
  <c r="L25" i="4"/>
  <c r="H25" i="4"/>
  <c r="D25" i="4"/>
  <c r="K25" i="4"/>
  <c r="G25" i="4"/>
  <c r="C25" i="4"/>
  <c r="F25" i="4"/>
  <c r="J25" i="4"/>
  <c r="E25" i="4"/>
  <c r="I25" i="4"/>
  <c r="AM9" i="4"/>
  <c r="AI9" i="4"/>
  <c r="AN9" i="4"/>
  <c r="AH9" i="4"/>
  <c r="AL9" i="4"/>
  <c r="AG9" i="4"/>
  <c r="AO9" i="4"/>
  <c r="AK9" i="4"/>
  <c r="AJ9" i="4"/>
  <c r="U25" i="4"/>
  <c r="Q25" i="4"/>
  <c r="T25" i="4"/>
  <c r="P25" i="4"/>
  <c r="O25" i="4"/>
  <c r="S25" i="4"/>
  <c r="N25" i="4"/>
  <c r="R25" i="4"/>
  <c r="J13" i="4"/>
  <c r="F13" i="4"/>
  <c r="L13" i="4"/>
  <c r="G13" i="4"/>
  <c r="K13" i="4"/>
  <c r="E13" i="4"/>
  <c r="D13" i="4"/>
  <c r="C13" i="4"/>
  <c r="I13" i="4"/>
  <c r="H13" i="4"/>
  <c r="I21" i="4"/>
  <c r="E21" i="4"/>
  <c r="L21" i="4"/>
  <c r="H21" i="4"/>
  <c r="D21" i="4"/>
  <c r="K21" i="4"/>
  <c r="C21" i="4"/>
  <c r="J21" i="4"/>
  <c r="F21" i="4"/>
  <c r="G21" i="4"/>
  <c r="S13" i="4"/>
  <c r="O13" i="4"/>
  <c r="R13" i="4"/>
  <c r="Q13" i="4"/>
  <c r="U13" i="4"/>
  <c r="P13" i="4"/>
  <c r="N13" i="4"/>
  <c r="T13" i="4"/>
  <c r="AL13" i="4"/>
  <c r="AH13" i="4"/>
  <c r="AN13" i="4"/>
  <c r="AI13" i="4"/>
  <c r="AM13" i="4"/>
  <c r="AG13" i="4"/>
  <c r="AJ13" i="4"/>
  <c r="AK13" i="4"/>
  <c r="AO13" i="4"/>
  <c r="AL25" i="4"/>
  <c r="AH25" i="4"/>
  <c r="AO25" i="4"/>
  <c r="AK25" i="4"/>
  <c r="AG25" i="4"/>
  <c r="AN25" i="4"/>
  <c r="AM25" i="4"/>
  <c r="AJ25" i="4"/>
  <c r="AI25" i="4"/>
  <c r="AL17" i="4"/>
  <c r="AH17" i="4"/>
  <c r="AO17" i="4"/>
  <c r="AK17" i="4"/>
  <c r="AG17" i="4"/>
  <c r="AJ17" i="4"/>
  <c r="AI17" i="4"/>
  <c r="AN17" i="4"/>
  <c r="AM17" i="4"/>
  <c r="R21" i="4"/>
  <c r="N21" i="4"/>
  <c r="U21" i="4"/>
  <c r="Q21" i="4"/>
  <c r="T21" i="4"/>
  <c r="S21" i="4"/>
  <c r="P21" i="4"/>
  <c r="O21" i="4"/>
  <c r="AO21" i="4"/>
  <c r="AK21" i="4"/>
  <c r="AG21" i="4"/>
  <c r="AN21" i="4"/>
  <c r="AJ21" i="4"/>
  <c r="AM21" i="4"/>
  <c r="AH21" i="4"/>
  <c r="AL21" i="4"/>
  <c r="AI21" i="4"/>
</calcChain>
</file>

<file path=xl/sharedStrings.xml><?xml version="1.0" encoding="utf-8"?>
<sst xmlns="http://schemas.openxmlformats.org/spreadsheetml/2006/main" count="225" uniqueCount="47">
  <si>
    <t>けいさんしよう</t>
    <phoneticPr fontId="4"/>
  </si>
  <si>
    <t>がつ</t>
    <phoneticPr fontId="4"/>
  </si>
  <si>
    <t>にち</t>
    <phoneticPr fontId="4"/>
  </si>
  <si>
    <t>ななえ（</t>
    <phoneticPr fontId="4"/>
  </si>
  <si>
    <t>）</t>
    <phoneticPr fontId="4"/>
  </si>
  <si>
    <t>（１）</t>
    <phoneticPr fontId="4"/>
  </si>
  <si>
    <t>＋</t>
    <phoneticPr fontId="4"/>
  </si>
  <si>
    <t>＝</t>
    <phoneticPr fontId="4"/>
  </si>
  <si>
    <t>（11）</t>
    <phoneticPr fontId="4"/>
  </si>
  <si>
    <t>＋</t>
  </si>
  <si>
    <t>＝</t>
  </si>
  <si>
    <t>（２）</t>
  </si>
  <si>
    <t>（12）</t>
    <phoneticPr fontId="4"/>
  </si>
  <si>
    <t>（３）</t>
  </si>
  <si>
    <t>（13）</t>
    <phoneticPr fontId="4"/>
  </si>
  <si>
    <t>（４）</t>
  </si>
  <si>
    <t>（14）</t>
    <phoneticPr fontId="4"/>
  </si>
  <si>
    <t>（５）</t>
  </si>
  <si>
    <t>（15）</t>
    <phoneticPr fontId="4"/>
  </si>
  <si>
    <t>（６）</t>
  </si>
  <si>
    <t>＝</t>
    <phoneticPr fontId="4"/>
  </si>
  <si>
    <t>（16）</t>
    <phoneticPr fontId="4"/>
  </si>
  <si>
    <t>（７）</t>
  </si>
  <si>
    <t>（17）</t>
    <phoneticPr fontId="4"/>
  </si>
  <si>
    <t>（８）</t>
  </si>
  <si>
    <t>（18）</t>
    <phoneticPr fontId="4"/>
  </si>
  <si>
    <t>（９）</t>
  </si>
  <si>
    <t>（19）</t>
    <phoneticPr fontId="4"/>
  </si>
  <si>
    <t>（１０）</t>
  </si>
  <si>
    <t>（20）</t>
    <phoneticPr fontId="4"/>
  </si>
  <si>
    <t>=</t>
    <phoneticPr fontId="2"/>
  </si>
  <si>
    <t>+</t>
    <phoneticPr fontId="2"/>
  </si>
  <si>
    <t>（１）</t>
  </si>
  <si>
    <t>（11）</t>
  </si>
  <si>
    <t>（12）</t>
  </si>
  <si>
    <t>（13）</t>
  </si>
  <si>
    <t>（14）</t>
  </si>
  <si>
    <t>（15）</t>
  </si>
  <si>
    <t>（16）</t>
  </si>
  <si>
    <t>（17）</t>
  </si>
  <si>
    <t>（18）</t>
  </si>
  <si>
    <t>（19）</t>
  </si>
  <si>
    <t>（20）</t>
  </si>
  <si>
    <t>-</t>
    <phoneticPr fontId="2"/>
  </si>
  <si>
    <t>○</t>
  </si>
  <si>
    <t>○</t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</si>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</sst>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2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28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1">
      <alignment vertical="center"/>
    </xf>
    <xf numFmtId="49" fontId="3" fillId="0" borderId="0" xfId="1" applyNumberFormat="1" applyFont="1">
      <alignment vertical="center"/>
    </xf>
    <xf numFmtId="0" fontId="5" fillId="0" borderId="0" xfId="1" applyFont="1">
      <alignment vertical="center"/>
    </xf>
    <xf numFmtId="0" fontId="1" fillId="0" borderId="0" xfId="1" applyBorder="1">
      <alignment vertical="center"/>
    </xf>
    <xf numFmtId="0" fontId="6" fillId="0" borderId="0" xfId="1" applyFont="1">
      <alignment vertical="center"/>
    </xf>
    <xf numFmtId="0" fontId="6" fillId="0" borderId="0" xfId="1" applyFont="1" applyBorder="1">
      <alignment vertical="center"/>
    </xf>
    <xf numFmtId="0" fontId="6" fillId="0" borderId="0" xfId="1" applyFont="1" applyAlignment="1">
      <alignment horizontal="right" vertical="center"/>
    </xf>
    <xf numFmtId="49" fontId="7" fillId="0" borderId="1" xfId="1" applyNumberFormat="1" applyFont="1" applyBorder="1" applyAlignment="1">
      <alignment horizontal="right" vertical="center"/>
    </xf>
    <xf numFmtId="0" fontId="8" fillId="0" borderId="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0" xfId="1" applyFont="1" applyBorder="1">
      <alignment vertical="center"/>
    </xf>
    <xf numFmtId="0" fontId="1" fillId="0" borderId="1" xfId="1" applyBorder="1">
      <alignment vertical="center"/>
    </xf>
    <xf numFmtId="49" fontId="7" fillId="0" borderId="0" xfId="1" applyNumberFormat="1" applyFont="1" applyAlignment="1">
      <alignment horizontal="right" vertical="center"/>
    </xf>
    <xf numFmtId="0" fontId="8" fillId="0" borderId="0" xfId="1" applyFont="1">
      <alignment vertical="center"/>
    </xf>
    <xf numFmtId="0" fontId="7" fillId="0" borderId="0" xfId="1" applyFont="1">
      <alignment vertical="center"/>
    </xf>
    <xf numFmtId="49" fontId="6" fillId="0" borderId="0" xfId="1" applyNumberFormat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49" fontId="6" fillId="0" borderId="0" xfId="1" applyNumberFormat="1" applyFont="1" applyAlignment="1">
      <alignment horizontal="center" vertical="center"/>
    </xf>
    <xf numFmtId="49" fontId="1" fillId="0" borderId="0" xfId="1" applyNumberFormat="1" applyBorder="1" applyAlignment="1">
      <alignment horizontal="right" vertical="center"/>
    </xf>
    <xf numFmtId="49" fontId="1" fillId="0" borderId="0" xfId="1" applyNumberFormat="1">
      <alignment vertical="center"/>
    </xf>
    <xf numFmtId="0" fontId="3" fillId="0" borderId="0" xfId="1" applyFont="1">
      <alignment vertical="center"/>
    </xf>
    <xf numFmtId="0" fontId="1" fillId="0" borderId="0" xfId="1" applyNumberFormat="1">
      <alignment vertical="center"/>
    </xf>
    <xf numFmtId="49" fontId="7" fillId="0" borderId="0" xfId="1" applyNumberFormat="1" applyFont="1" applyBorder="1" applyAlignment="1">
      <alignment horizontal="right" vertical="center"/>
    </xf>
    <xf numFmtId="0" fontId="8" fillId="0" borderId="0" xfId="1" applyFont="1" applyBorder="1">
      <alignment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9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T185"/>
  <sheetViews>
    <sheetView tabSelected="1" zoomScaleNormal="100" workbookViewId="0">
      <selection activeCell="V4" sqref="V4"/>
    </sheetView>
  </sheetViews>
  <sheetFormatPr defaultRowHeight="13.5" x14ac:dyDescent="0.15"/>
  <cols>
    <col min="1" max="2" width="9.140625" style="1"/>
    <col min="3" max="12" width="2.5703125" style="1" customWidth="1"/>
    <col min="13" max="21" width="2.28515625" style="1" customWidth="1"/>
    <col min="22" max="22" width="9.140625" style="1"/>
    <col min="23" max="32" width="2.5703125" style="1" customWidth="1"/>
    <col min="33" max="41" width="2.28515625" style="1" customWidth="1"/>
    <col min="42" max="236" width="9.140625" style="1"/>
    <col min="237" max="237" width="8.85546875" style="1" customWidth="1"/>
    <col min="238" max="238" width="8.42578125" style="1" customWidth="1"/>
    <col min="239" max="239" width="6.85546875" style="1" customWidth="1"/>
    <col min="240" max="240" width="7.140625" style="1" customWidth="1"/>
    <col min="241" max="241" width="9.5703125" style="1" customWidth="1"/>
    <col min="242" max="242" width="10.85546875" style="1" customWidth="1"/>
    <col min="243" max="243" width="3.28515625" style="1" customWidth="1"/>
    <col min="244" max="244" width="8.85546875" style="1" customWidth="1"/>
    <col min="245" max="245" width="8" style="1" customWidth="1"/>
    <col min="246" max="246" width="6.85546875" style="1" customWidth="1"/>
    <col min="247" max="247" width="7.140625" style="1" customWidth="1"/>
    <col min="248" max="248" width="6.5703125" style="1" customWidth="1"/>
    <col min="249" max="249" width="10.85546875" style="1" customWidth="1"/>
    <col min="250" max="492" width="9.140625" style="1"/>
    <col min="493" max="493" width="8.85546875" style="1" customWidth="1"/>
    <col min="494" max="494" width="8.42578125" style="1" customWidth="1"/>
    <col min="495" max="495" width="6.85546875" style="1" customWidth="1"/>
    <col min="496" max="496" width="7.140625" style="1" customWidth="1"/>
    <col min="497" max="497" width="9.5703125" style="1" customWidth="1"/>
    <col min="498" max="498" width="10.85546875" style="1" customWidth="1"/>
    <col min="499" max="499" width="3.28515625" style="1" customWidth="1"/>
    <col min="500" max="500" width="8.85546875" style="1" customWidth="1"/>
    <col min="501" max="501" width="8" style="1" customWidth="1"/>
    <col min="502" max="502" width="6.85546875" style="1" customWidth="1"/>
    <col min="503" max="503" width="7.140625" style="1" customWidth="1"/>
    <col min="504" max="504" width="6.5703125" style="1" customWidth="1"/>
    <col min="505" max="505" width="10.85546875" style="1" customWidth="1"/>
    <col min="506" max="748" width="9.140625" style="1"/>
    <col min="749" max="749" width="8.85546875" style="1" customWidth="1"/>
    <col min="750" max="750" width="8.42578125" style="1" customWidth="1"/>
    <col min="751" max="751" width="6.85546875" style="1" customWidth="1"/>
    <col min="752" max="752" width="7.140625" style="1" customWidth="1"/>
    <col min="753" max="753" width="9.5703125" style="1" customWidth="1"/>
    <col min="754" max="754" width="10.85546875" style="1" customWidth="1"/>
    <col min="755" max="755" width="3.28515625" style="1" customWidth="1"/>
    <col min="756" max="756" width="8.85546875" style="1" customWidth="1"/>
    <col min="757" max="757" width="8" style="1" customWidth="1"/>
    <col min="758" max="758" width="6.85546875" style="1" customWidth="1"/>
    <col min="759" max="759" width="7.140625" style="1" customWidth="1"/>
    <col min="760" max="760" width="6.5703125" style="1" customWidth="1"/>
    <col min="761" max="761" width="10.85546875" style="1" customWidth="1"/>
    <col min="762" max="1004" width="9.140625" style="1"/>
    <col min="1005" max="1005" width="8.85546875" style="1" customWidth="1"/>
    <col min="1006" max="1006" width="8.42578125" style="1" customWidth="1"/>
    <col min="1007" max="1007" width="6.85546875" style="1" customWidth="1"/>
    <col min="1008" max="1008" width="7.140625" style="1" customWidth="1"/>
    <col min="1009" max="1009" width="9.5703125" style="1" customWidth="1"/>
    <col min="1010" max="1010" width="10.85546875" style="1" customWidth="1"/>
    <col min="1011" max="1011" width="3.28515625" style="1" customWidth="1"/>
    <col min="1012" max="1012" width="8.85546875" style="1" customWidth="1"/>
    <col min="1013" max="1013" width="8" style="1" customWidth="1"/>
    <col min="1014" max="1014" width="6.85546875" style="1" customWidth="1"/>
    <col min="1015" max="1015" width="7.140625" style="1" customWidth="1"/>
    <col min="1016" max="1016" width="6.5703125" style="1" customWidth="1"/>
    <col min="1017" max="1017" width="10.85546875" style="1" customWidth="1"/>
    <col min="1018" max="1260" width="9.140625" style="1"/>
    <col min="1261" max="1261" width="8.85546875" style="1" customWidth="1"/>
    <col min="1262" max="1262" width="8.42578125" style="1" customWidth="1"/>
    <col min="1263" max="1263" width="6.85546875" style="1" customWidth="1"/>
    <col min="1264" max="1264" width="7.140625" style="1" customWidth="1"/>
    <col min="1265" max="1265" width="9.5703125" style="1" customWidth="1"/>
    <col min="1266" max="1266" width="10.85546875" style="1" customWidth="1"/>
    <col min="1267" max="1267" width="3.28515625" style="1" customWidth="1"/>
    <col min="1268" max="1268" width="8.85546875" style="1" customWidth="1"/>
    <col min="1269" max="1269" width="8" style="1" customWidth="1"/>
    <col min="1270" max="1270" width="6.85546875" style="1" customWidth="1"/>
    <col min="1271" max="1271" width="7.140625" style="1" customWidth="1"/>
    <col min="1272" max="1272" width="6.5703125" style="1" customWidth="1"/>
    <col min="1273" max="1273" width="10.85546875" style="1" customWidth="1"/>
    <col min="1274" max="1516" width="9.140625" style="1"/>
    <col min="1517" max="1517" width="8.85546875" style="1" customWidth="1"/>
    <col min="1518" max="1518" width="8.42578125" style="1" customWidth="1"/>
    <col min="1519" max="1519" width="6.85546875" style="1" customWidth="1"/>
    <col min="1520" max="1520" width="7.140625" style="1" customWidth="1"/>
    <col min="1521" max="1521" width="9.5703125" style="1" customWidth="1"/>
    <col min="1522" max="1522" width="10.85546875" style="1" customWidth="1"/>
    <col min="1523" max="1523" width="3.28515625" style="1" customWidth="1"/>
    <col min="1524" max="1524" width="8.85546875" style="1" customWidth="1"/>
    <col min="1525" max="1525" width="8" style="1" customWidth="1"/>
    <col min="1526" max="1526" width="6.85546875" style="1" customWidth="1"/>
    <col min="1527" max="1527" width="7.140625" style="1" customWidth="1"/>
    <col min="1528" max="1528" width="6.5703125" style="1" customWidth="1"/>
    <col min="1529" max="1529" width="10.85546875" style="1" customWidth="1"/>
    <col min="1530" max="1772" width="9.140625" style="1"/>
    <col min="1773" max="1773" width="8.85546875" style="1" customWidth="1"/>
    <col min="1774" max="1774" width="8.42578125" style="1" customWidth="1"/>
    <col min="1775" max="1775" width="6.85546875" style="1" customWidth="1"/>
    <col min="1776" max="1776" width="7.140625" style="1" customWidth="1"/>
    <col min="1777" max="1777" width="9.5703125" style="1" customWidth="1"/>
    <col min="1778" max="1778" width="10.85546875" style="1" customWidth="1"/>
    <col min="1779" max="1779" width="3.28515625" style="1" customWidth="1"/>
    <col min="1780" max="1780" width="8.85546875" style="1" customWidth="1"/>
    <col min="1781" max="1781" width="8" style="1" customWidth="1"/>
    <col min="1782" max="1782" width="6.85546875" style="1" customWidth="1"/>
    <col min="1783" max="1783" width="7.140625" style="1" customWidth="1"/>
    <col min="1784" max="1784" width="6.5703125" style="1" customWidth="1"/>
    <col min="1785" max="1785" width="10.85546875" style="1" customWidth="1"/>
    <col min="1786" max="2028" width="9.140625" style="1"/>
    <col min="2029" max="2029" width="8.85546875" style="1" customWidth="1"/>
    <col min="2030" max="2030" width="8.42578125" style="1" customWidth="1"/>
    <col min="2031" max="2031" width="6.85546875" style="1" customWidth="1"/>
    <col min="2032" max="2032" width="7.140625" style="1" customWidth="1"/>
    <col min="2033" max="2033" width="9.5703125" style="1" customWidth="1"/>
    <col min="2034" max="2034" width="10.85546875" style="1" customWidth="1"/>
    <col min="2035" max="2035" width="3.28515625" style="1" customWidth="1"/>
    <col min="2036" max="2036" width="8.85546875" style="1" customWidth="1"/>
    <col min="2037" max="2037" width="8" style="1" customWidth="1"/>
    <col min="2038" max="2038" width="6.85546875" style="1" customWidth="1"/>
    <col min="2039" max="2039" width="7.140625" style="1" customWidth="1"/>
    <col min="2040" max="2040" width="6.5703125" style="1" customWidth="1"/>
    <col min="2041" max="2041" width="10.85546875" style="1" customWidth="1"/>
    <col min="2042" max="2284" width="9.140625" style="1"/>
    <col min="2285" max="2285" width="8.85546875" style="1" customWidth="1"/>
    <col min="2286" max="2286" width="8.42578125" style="1" customWidth="1"/>
    <col min="2287" max="2287" width="6.85546875" style="1" customWidth="1"/>
    <col min="2288" max="2288" width="7.140625" style="1" customWidth="1"/>
    <col min="2289" max="2289" width="9.5703125" style="1" customWidth="1"/>
    <col min="2290" max="2290" width="10.85546875" style="1" customWidth="1"/>
    <col min="2291" max="2291" width="3.28515625" style="1" customWidth="1"/>
    <col min="2292" max="2292" width="8.85546875" style="1" customWidth="1"/>
    <col min="2293" max="2293" width="8" style="1" customWidth="1"/>
    <col min="2294" max="2294" width="6.85546875" style="1" customWidth="1"/>
    <col min="2295" max="2295" width="7.140625" style="1" customWidth="1"/>
    <col min="2296" max="2296" width="6.5703125" style="1" customWidth="1"/>
    <col min="2297" max="2297" width="10.85546875" style="1" customWidth="1"/>
    <col min="2298" max="2540" width="9.140625" style="1"/>
    <col min="2541" max="2541" width="8.85546875" style="1" customWidth="1"/>
    <col min="2542" max="2542" width="8.42578125" style="1" customWidth="1"/>
    <col min="2543" max="2543" width="6.85546875" style="1" customWidth="1"/>
    <col min="2544" max="2544" width="7.140625" style="1" customWidth="1"/>
    <col min="2545" max="2545" width="9.5703125" style="1" customWidth="1"/>
    <col min="2546" max="2546" width="10.85546875" style="1" customWidth="1"/>
    <col min="2547" max="2547" width="3.28515625" style="1" customWidth="1"/>
    <col min="2548" max="2548" width="8.85546875" style="1" customWidth="1"/>
    <col min="2549" max="2549" width="8" style="1" customWidth="1"/>
    <col min="2550" max="2550" width="6.85546875" style="1" customWidth="1"/>
    <col min="2551" max="2551" width="7.140625" style="1" customWidth="1"/>
    <col min="2552" max="2552" width="6.5703125" style="1" customWidth="1"/>
    <col min="2553" max="2553" width="10.85546875" style="1" customWidth="1"/>
    <col min="2554" max="2796" width="9.140625" style="1"/>
    <col min="2797" max="2797" width="8.85546875" style="1" customWidth="1"/>
    <col min="2798" max="2798" width="8.42578125" style="1" customWidth="1"/>
    <col min="2799" max="2799" width="6.85546875" style="1" customWidth="1"/>
    <col min="2800" max="2800" width="7.140625" style="1" customWidth="1"/>
    <col min="2801" max="2801" width="9.5703125" style="1" customWidth="1"/>
    <col min="2802" max="2802" width="10.85546875" style="1" customWidth="1"/>
    <col min="2803" max="2803" width="3.28515625" style="1" customWidth="1"/>
    <col min="2804" max="2804" width="8.85546875" style="1" customWidth="1"/>
    <col min="2805" max="2805" width="8" style="1" customWidth="1"/>
    <col min="2806" max="2806" width="6.85546875" style="1" customWidth="1"/>
    <col min="2807" max="2807" width="7.140625" style="1" customWidth="1"/>
    <col min="2808" max="2808" width="6.5703125" style="1" customWidth="1"/>
    <col min="2809" max="2809" width="10.85546875" style="1" customWidth="1"/>
    <col min="2810" max="3052" width="9.140625" style="1"/>
    <col min="3053" max="3053" width="8.85546875" style="1" customWidth="1"/>
    <col min="3054" max="3054" width="8.42578125" style="1" customWidth="1"/>
    <col min="3055" max="3055" width="6.85546875" style="1" customWidth="1"/>
    <col min="3056" max="3056" width="7.140625" style="1" customWidth="1"/>
    <col min="3057" max="3057" width="9.5703125" style="1" customWidth="1"/>
    <col min="3058" max="3058" width="10.85546875" style="1" customWidth="1"/>
    <col min="3059" max="3059" width="3.28515625" style="1" customWidth="1"/>
    <col min="3060" max="3060" width="8.85546875" style="1" customWidth="1"/>
    <col min="3061" max="3061" width="8" style="1" customWidth="1"/>
    <col min="3062" max="3062" width="6.85546875" style="1" customWidth="1"/>
    <col min="3063" max="3063" width="7.140625" style="1" customWidth="1"/>
    <col min="3064" max="3064" width="6.5703125" style="1" customWidth="1"/>
    <col min="3065" max="3065" width="10.85546875" style="1" customWidth="1"/>
    <col min="3066" max="3308" width="9.140625" style="1"/>
    <col min="3309" max="3309" width="8.85546875" style="1" customWidth="1"/>
    <col min="3310" max="3310" width="8.42578125" style="1" customWidth="1"/>
    <col min="3311" max="3311" width="6.85546875" style="1" customWidth="1"/>
    <col min="3312" max="3312" width="7.140625" style="1" customWidth="1"/>
    <col min="3313" max="3313" width="9.5703125" style="1" customWidth="1"/>
    <col min="3314" max="3314" width="10.85546875" style="1" customWidth="1"/>
    <col min="3315" max="3315" width="3.28515625" style="1" customWidth="1"/>
    <col min="3316" max="3316" width="8.85546875" style="1" customWidth="1"/>
    <col min="3317" max="3317" width="8" style="1" customWidth="1"/>
    <col min="3318" max="3318" width="6.85546875" style="1" customWidth="1"/>
    <col min="3319" max="3319" width="7.140625" style="1" customWidth="1"/>
    <col min="3320" max="3320" width="6.5703125" style="1" customWidth="1"/>
    <col min="3321" max="3321" width="10.85546875" style="1" customWidth="1"/>
    <col min="3322" max="3564" width="9.140625" style="1"/>
    <col min="3565" max="3565" width="8.85546875" style="1" customWidth="1"/>
    <col min="3566" max="3566" width="8.42578125" style="1" customWidth="1"/>
    <col min="3567" max="3567" width="6.85546875" style="1" customWidth="1"/>
    <col min="3568" max="3568" width="7.140625" style="1" customWidth="1"/>
    <col min="3569" max="3569" width="9.5703125" style="1" customWidth="1"/>
    <col min="3570" max="3570" width="10.85546875" style="1" customWidth="1"/>
    <col min="3571" max="3571" width="3.28515625" style="1" customWidth="1"/>
    <col min="3572" max="3572" width="8.85546875" style="1" customWidth="1"/>
    <col min="3573" max="3573" width="8" style="1" customWidth="1"/>
    <col min="3574" max="3574" width="6.85546875" style="1" customWidth="1"/>
    <col min="3575" max="3575" width="7.140625" style="1" customWidth="1"/>
    <col min="3576" max="3576" width="6.5703125" style="1" customWidth="1"/>
    <col min="3577" max="3577" width="10.85546875" style="1" customWidth="1"/>
    <col min="3578" max="3820" width="9.140625" style="1"/>
    <col min="3821" max="3821" width="8.85546875" style="1" customWidth="1"/>
    <col min="3822" max="3822" width="8.42578125" style="1" customWidth="1"/>
    <col min="3823" max="3823" width="6.85546875" style="1" customWidth="1"/>
    <col min="3824" max="3824" width="7.140625" style="1" customWidth="1"/>
    <col min="3825" max="3825" width="9.5703125" style="1" customWidth="1"/>
    <col min="3826" max="3826" width="10.85546875" style="1" customWidth="1"/>
    <col min="3827" max="3827" width="3.28515625" style="1" customWidth="1"/>
    <col min="3828" max="3828" width="8.85546875" style="1" customWidth="1"/>
    <col min="3829" max="3829" width="8" style="1" customWidth="1"/>
    <col min="3830" max="3830" width="6.85546875" style="1" customWidth="1"/>
    <col min="3831" max="3831" width="7.140625" style="1" customWidth="1"/>
    <col min="3832" max="3832" width="6.5703125" style="1" customWidth="1"/>
    <col min="3833" max="3833" width="10.85546875" style="1" customWidth="1"/>
    <col min="3834" max="4076" width="9.140625" style="1"/>
    <col min="4077" max="4077" width="8.85546875" style="1" customWidth="1"/>
    <col min="4078" max="4078" width="8.42578125" style="1" customWidth="1"/>
    <col min="4079" max="4079" width="6.85546875" style="1" customWidth="1"/>
    <col min="4080" max="4080" width="7.140625" style="1" customWidth="1"/>
    <col min="4081" max="4081" width="9.5703125" style="1" customWidth="1"/>
    <col min="4082" max="4082" width="10.85546875" style="1" customWidth="1"/>
    <col min="4083" max="4083" width="3.28515625" style="1" customWidth="1"/>
    <col min="4084" max="4084" width="8.85546875" style="1" customWidth="1"/>
    <col min="4085" max="4085" width="8" style="1" customWidth="1"/>
    <col min="4086" max="4086" width="6.85546875" style="1" customWidth="1"/>
    <col min="4087" max="4087" width="7.140625" style="1" customWidth="1"/>
    <col min="4088" max="4088" width="6.5703125" style="1" customWidth="1"/>
    <col min="4089" max="4089" width="10.85546875" style="1" customWidth="1"/>
    <col min="4090" max="4332" width="9.140625" style="1"/>
    <col min="4333" max="4333" width="8.85546875" style="1" customWidth="1"/>
    <col min="4334" max="4334" width="8.42578125" style="1" customWidth="1"/>
    <col min="4335" max="4335" width="6.85546875" style="1" customWidth="1"/>
    <col min="4336" max="4336" width="7.140625" style="1" customWidth="1"/>
    <col min="4337" max="4337" width="9.5703125" style="1" customWidth="1"/>
    <col min="4338" max="4338" width="10.85546875" style="1" customWidth="1"/>
    <col min="4339" max="4339" width="3.28515625" style="1" customWidth="1"/>
    <col min="4340" max="4340" width="8.85546875" style="1" customWidth="1"/>
    <col min="4341" max="4341" width="8" style="1" customWidth="1"/>
    <col min="4342" max="4342" width="6.85546875" style="1" customWidth="1"/>
    <col min="4343" max="4343" width="7.140625" style="1" customWidth="1"/>
    <col min="4344" max="4344" width="6.5703125" style="1" customWidth="1"/>
    <col min="4345" max="4345" width="10.85546875" style="1" customWidth="1"/>
    <col min="4346" max="4588" width="9.140625" style="1"/>
    <col min="4589" max="4589" width="8.85546875" style="1" customWidth="1"/>
    <col min="4590" max="4590" width="8.42578125" style="1" customWidth="1"/>
    <col min="4591" max="4591" width="6.85546875" style="1" customWidth="1"/>
    <col min="4592" max="4592" width="7.140625" style="1" customWidth="1"/>
    <col min="4593" max="4593" width="9.5703125" style="1" customWidth="1"/>
    <col min="4594" max="4594" width="10.85546875" style="1" customWidth="1"/>
    <col min="4595" max="4595" width="3.28515625" style="1" customWidth="1"/>
    <col min="4596" max="4596" width="8.85546875" style="1" customWidth="1"/>
    <col min="4597" max="4597" width="8" style="1" customWidth="1"/>
    <col min="4598" max="4598" width="6.85546875" style="1" customWidth="1"/>
    <col min="4599" max="4599" width="7.140625" style="1" customWidth="1"/>
    <col min="4600" max="4600" width="6.5703125" style="1" customWidth="1"/>
    <col min="4601" max="4601" width="10.85546875" style="1" customWidth="1"/>
    <col min="4602" max="4844" width="9.140625" style="1"/>
    <col min="4845" max="4845" width="8.85546875" style="1" customWidth="1"/>
    <col min="4846" max="4846" width="8.42578125" style="1" customWidth="1"/>
    <col min="4847" max="4847" width="6.85546875" style="1" customWidth="1"/>
    <col min="4848" max="4848" width="7.140625" style="1" customWidth="1"/>
    <col min="4849" max="4849" width="9.5703125" style="1" customWidth="1"/>
    <col min="4850" max="4850" width="10.85546875" style="1" customWidth="1"/>
    <col min="4851" max="4851" width="3.28515625" style="1" customWidth="1"/>
    <col min="4852" max="4852" width="8.85546875" style="1" customWidth="1"/>
    <col min="4853" max="4853" width="8" style="1" customWidth="1"/>
    <col min="4854" max="4854" width="6.85546875" style="1" customWidth="1"/>
    <col min="4855" max="4855" width="7.140625" style="1" customWidth="1"/>
    <col min="4856" max="4856" width="6.5703125" style="1" customWidth="1"/>
    <col min="4857" max="4857" width="10.85546875" style="1" customWidth="1"/>
    <col min="4858" max="5100" width="9.140625" style="1"/>
    <col min="5101" max="5101" width="8.85546875" style="1" customWidth="1"/>
    <col min="5102" max="5102" width="8.42578125" style="1" customWidth="1"/>
    <col min="5103" max="5103" width="6.85546875" style="1" customWidth="1"/>
    <col min="5104" max="5104" width="7.140625" style="1" customWidth="1"/>
    <col min="5105" max="5105" width="9.5703125" style="1" customWidth="1"/>
    <col min="5106" max="5106" width="10.85546875" style="1" customWidth="1"/>
    <col min="5107" max="5107" width="3.28515625" style="1" customWidth="1"/>
    <col min="5108" max="5108" width="8.85546875" style="1" customWidth="1"/>
    <col min="5109" max="5109" width="8" style="1" customWidth="1"/>
    <col min="5110" max="5110" width="6.85546875" style="1" customWidth="1"/>
    <col min="5111" max="5111" width="7.140625" style="1" customWidth="1"/>
    <col min="5112" max="5112" width="6.5703125" style="1" customWidth="1"/>
    <col min="5113" max="5113" width="10.85546875" style="1" customWidth="1"/>
    <col min="5114" max="5356" width="9.140625" style="1"/>
    <col min="5357" max="5357" width="8.85546875" style="1" customWidth="1"/>
    <col min="5358" max="5358" width="8.42578125" style="1" customWidth="1"/>
    <col min="5359" max="5359" width="6.85546875" style="1" customWidth="1"/>
    <col min="5360" max="5360" width="7.140625" style="1" customWidth="1"/>
    <col min="5361" max="5361" width="9.5703125" style="1" customWidth="1"/>
    <col min="5362" max="5362" width="10.85546875" style="1" customWidth="1"/>
    <col min="5363" max="5363" width="3.28515625" style="1" customWidth="1"/>
    <col min="5364" max="5364" width="8.85546875" style="1" customWidth="1"/>
    <col min="5365" max="5365" width="8" style="1" customWidth="1"/>
    <col min="5366" max="5366" width="6.85546875" style="1" customWidth="1"/>
    <col min="5367" max="5367" width="7.140625" style="1" customWidth="1"/>
    <col min="5368" max="5368" width="6.5703125" style="1" customWidth="1"/>
    <col min="5369" max="5369" width="10.85546875" style="1" customWidth="1"/>
    <col min="5370" max="5612" width="9.140625" style="1"/>
    <col min="5613" max="5613" width="8.85546875" style="1" customWidth="1"/>
    <col min="5614" max="5614" width="8.42578125" style="1" customWidth="1"/>
    <col min="5615" max="5615" width="6.85546875" style="1" customWidth="1"/>
    <col min="5616" max="5616" width="7.140625" style="1" customWidth="1"/>
    <col min="5617" max="5617" width="9.5703125" style="1" customWidth="1"/>
    <col min="5618" max="5618" width="10.85546875" style="1" customWidth="1"/>
    <col min="5619" max="5619" width="3.28515625" style="1" customWidth="1"/>
    <col min="5620" max="5620" width="8.85546875" style="1" customWidth="1"/>
    <col min="5621" max="5621" width="8" style="1" customWidth="1"/>
    <col min="5622" max="5622" width="6.85546875" style="1" customWidth="1"/>
    <col min="5623" max="5623" width="7.140625" style="1" customWidth="1"/>
    <col min="5624" max="5624" width="6.5703125" style="1" customWidth="1"/>
    <col min="5625" max="5625" width="10.85546875" style="1" customWidth="1"/>
    <col min="5626" max="5868" width="9.140625" style="1"/>
    <col min="5869" max="5869" width="8.85546875" style="1" customWidth="1"/>
    <col min="5870" max="5870" width="8.42578125" style="1" customWidth="1"/>
    <col min="5871" max="5871" width="6.85546875" style="1" customWidth="1"/>
    <col min="5872" max="5872" width="7.140625" style="1" customWidth="1"/>
    <col min="5873" max="5873" width="9.5703125" style="1" customWidth="1"/>
    <col min="5874" max="5874" width="10.85546875" style="1" customWidth="1"/>
    <col min="5875" max="5875" width="3.28515625" style="1" customWidth="1"/>
    <col min="5876" max="5876" width="8.85546875" style="1" customWidth="1"/>
    <col min="5877" max="5877" width="8" style="1" customWidth="1"/>
    <col min="5878" max="5878" width="6.85546875" style="1" customWidth="1"/>
    <col min="5879" max="5879" width="7.140625" style="1" customWidth="1"/>
    <col min="5880" max="5880" width="6.5703125" style="1" customWidth="1"/>
    <col min="5881" max="5881" width="10.85546875" style="1" customWidth="1"/>
    <col min="5882" max="6124" width="9.140625" style="1"/>
    <col min="6125" max="6125" width="8.85546875" style="1" customWidth="1"/>
    <col min="6126" max="6126" width="8.42578125" style="1" customWidth="1"/>
    <col min="6127" max="6127" width="6.85546875" style="1" customWidth="1"/>
    <col min="6128" max="6128" width="7.140625" style="1" customWidth="1"/>
    <col min="6129" max="6129" width="9.5703125" style="1" customWidth="1"/>
    <col min="6130" max="6130" width="10.85546875" style="1" customWidth="1"/>
    <col min="6131" max="6131" width="3.28515625" style="1" customWidth="1"/>
    <col min="6132" max="6132" width="8.85546875" style="1" customWidth="1"/>
    <col min="6133" max="6133" width="8" style="1" customWidth="1"/>
    <col min="6134" max="6134" width="6.85546875" style="1" customWidth="1"/>
    <col min="6135" max="6135" width="7.140625" style="1" customWidth="1"/>
    <col min="6136" max="6136" width="6.5703125" style="1" customWidth="1"/>
    <col min="6137" max="6137" width="10.85546875" style="1" customWidth="1"/>
    <col min="6138" max="6380" width="9.140625" style="1"/>
    <col min="6381" max="6381" width="8.85546875" style="1" customWidth="1"/>
    <col min="6382" max="6382" width="8.42578125" style="1" customWidth="1"/>
    <col min="6383" max="6383" width="6.85546875" style="1" customWidth="1"/>
    <col min="6384" max="6384" width="7.140625" style="1" customWidth="1"/>
    <col min="6385" max="6385" width="9.5703125" style="1" customWidth="1"/>
    <col min="6386" max="6386" width="10.85546875" style="1" customWidth="1"/>
    <col min="6387" max="6387" width="3.28515625" style="1" customWidth="1"/>
    <col min="6388" max="6388" width="8.85546875" style="1" customWidth="1"/>
    <col min="6389" max="6389" width="8" style="1" customWidth="1"/>
    <col min="6390" max="6390" width="6.85546875" style="1" customWidth="1"/>
    <col min="6391" max="6391" width="7.140625" style="1" customWidth="1"/>
    <col min="6392" max="6392" width="6.5703125" style="1" customWidth="1"/>
    <col min="6393" max="6393" width="10.85546875" style="1" customWidth="1"/>
    <col min="6394" max="6636" width="9.140625" style="1"/>
    <col min="6637" max="6637" width="8.85546875" style="1" customWidth="1"/>
    <col min="6638" max="6638" width="8.42578125" style="1" customWidth="1"/>
    <col min="6639" max="6639" width="6.85546875" style="1" customWidth="1"/>
    <col min="6640" max="6640" width="7.140625" style="1" customWidth="1"/>
    <col min="6641" max="6641" width="9.5703125" style="1" customWidth="1"/>
    <col min="6642" max="6642" width="10.85546875" style="1" customWidth="1"/>
    <col min="6643" max="6643" width="3.28515625" style="1" customWidth="1"/>
    <col min="6644" max="6644" width="8.85546875" style="1" customWidth="1"/>
    <col min="6645" max="6645" width="8" style="1" customWidth="1"/>
    <col min="6646" max="6646" width="6.85546875" style="1" customWidth="1"/>
    <col min="6647" max="6647" width="7.140625" style="1" customWidth="1"/>
    <col min="6648" max="6648" width="6.5703125" style="1" customWidth="1"/>
    <col min="6649" max="6649" width="10.85546875" style="1" customWidth="1"/>
    <col min="6650" max="6892" width="9.140625" style="1"/>
    <col min="6893" max="6893" width="8.85546875" style="1" customWidth="1"/>
    <col min="6894" max="6894" width="8.42578125" style="1" customWidth="1"/>
    <col min="6895" max="6895" width="6.85546875" style="1" customWidth="1"/>
    <col min="6896" max="6896" width="7.140625" style="1" customWidth="1"/>
    <col min="6897" max="6897" width="9.5703125" style="1" customWidth="1"/>
    <col min="6898" max="6898" width="10.85546875" style="1" customWidth="1"/>
    <col min="6899" max="6899" width="3.28515625" style="1" customWidth="1"/>
    <col min="6900" max="6900" width="8.85546875" style="1" customWidth="1"/>
    <col min="6901" max="6901" width="8" style="1" customWidth="1"/>
    <col min="6902" max="6902" width="6.85546875" style="1" customWidth="1"/>
    <col min="6903" max="6903" width="7.140625" style="1" customWidth="1"/>
    <col min="6904" max="6904" width="6.5703125" style="1" customWidth="1"/>
    <col min="6905" max="6905" width="10.85546875" style="1" customWidth="1"/>
    <col min="6906" max="7148" width="9.140625" style="1"/>
    <col min="7149" max="7149" width="8.85546875" style="1" customWidth="1"/>
    <col min="7150" max="7150" width="8.42578125" style="1" customWidth="1"/>
    <col min="7151" max="7151" width="6.85546875" style="1" customWidth="1"/>
    <col min="7152" max="7152" width="7.140625" style="1" customWidth="1"/>
    <col min="7153" max="7153" width="9.5703125" style="1" customWidth="1"/>
    <col min="7154" max="7154" width="10.85546875" style="1" customWidth="1"/>
    <col min="7155" max="7155" width="3.28515625" style="1" customWidth="1"/>
    <col min="7156" max="7156" width="8.85546875" style="1" customWidth="1"/>
    <col min="7157" max="7157" width="8" style="1" customWidth="1"/>
    <col min="7158" max="7158" width="6.85546875" style="1" customWidth="1"/>
    <col min="7159" max="7159" width="7.140625" style="1" customWidth="1"/>
    <col min="7160" max="7160" width="6.5703125" style="1" customWidth="1"/>
    <col min="7161" max="7161" width="10.85546875" style="1" customWidth="1"/>
    <col min="7162" max="7404" width="9.140625" style="1"/>
    <col min="7405" max="7405" width="8.85546875" style="1" customWidth="1"/>
    <col min="7406" max="7406" width="8.42578125" style="1" customWidth="1"/>
    <col min="7407" max="7407" width="6.85546875" style="1" customWidth="1"/>
    <col min="7408" max="7408" width="7.140625" style="1" customWidth="1"/>
    <col min="7409" max="7409" width="9.5703125" style="1" customWidth="1"/>
    <col min="7410" max="7410" width="10.85546875" style="1" customWidth="1"/>
    <col min="7411" max="7411" width="3.28515625" style="1" customWidth="1"/>
    <col min="7412" max="7412" width="8.85546875" style="1" customWidth="1"/>
    <col min="7413" max="7413" width="8" style="1" customWidth="1"/>
    <col min="7414" max="7414" width="6.85546875" style="1" customWidth="1"/>
    <col min="7415" max="7415" width="7.140625" style="1" customWidth="1"/>
    <col min="7416" max="7416" width="6.5703125" style="1" customWidth="1"/>
    <col min="7417" max="7417" width="10.85546875" style="1" customWidth="1"/>
    <col min="7418" max="7660" width="9.140625" style="1"/>
    <col min="7661" max="7661" width="8.85546875" style="1" customWidth="1"/>
    <col min="7662" max="7662" width="8.42578125" style="1" customWidth="1"/>
    <col min="7663" max="7663" width="6.85546875" style="1" customWidth="1"/>
    <col min="7664" max="7664" width="7.140625" style="1" customWidth="1"/>
    <col min="7665" max="7665" width="9.5703125" style="1" customWidth="1"/>
    <col min="7666" max="7666" width="10.85546875" style="1" customWidth="1"/>
    <col min="7667" max="7667" width="3.28515625" style="1" customWidth="1"/>
    <col min="7668" max="7668" width="8.85546875" style="1" customWidth="1"/>
    <col min="7669" max="7669" width="8" style="1" customWidth="1"/>
    <col min="7670" max="7670" width="6.85546875" style="1" customWidth="1"/>
    <col min="7671" max="7671" width="7.140625" style="1" customWidth="1"/>
    <col min="7672" max="7672" width="6.5703125" style="1" customWidth="1"/>
    <col min="7673" max="7673" width="10.85546875" style="1" customWidth="1"/>
    <col min="7674" max="7916" width="9.140625" style="1"/>
    <col min="7917" max="7917" width="8.85546875" style="1" customWidth="1"/>
    <col min="7918" max="7918" width="8.42578125" style="1" customWidth="1"/>
    <col min="7919" max="7919" width="6.85546875" style="1" customWidth="1"/>
    <col min="7920" max="7920" width="7.140625" style="1" customWidth="1"/>
    <col min="7921" max="7921" width="9.5703125" style="1" customWidth="1"/>
    <col min="7922" max="7922" width="10.85546875" style="1" customWidth="1"/>
    <col min="7923" max="7923" width="3.28515625" style="1" customWidth="1"/>
    <col min="7924" max="7924" width="8.85546875" style="1" customWidth="1"/>
    <col min="7925" max="7925" width="8" style="1" customWidth="1"/>
    <col min="7926" max="7926" width="6.85546875" style="1" customWidth="1"/>
    <col min="7927" max="7927" width="7.140625" style="1" customWidth="1"/>
    <col min="7928" max="7928" width="6.5703125" style="1" customWidth="1"/>
    <col min="7929" max="7929" width="10.85546875" style="1" customWidth="1"/>
    <col min="7930" max="8172" width="9.140625" style="1"/>
    <col min="8173" max="8173" width="8.85546875" style="1" customWidth="1"/>
    <col min="8174" max="8174" width="8.42578125" style="1" customWidth="1"/>
    <col min="8175" max="8175" width="6.85546875" style="1" customWidth="1"/>
    <col min="8176" max="8176" width="7.140625" style="1" customWidth="1"/>
    <col min="8177" max="8177" width="9.5703125" style="1" customWidth="1"/>
    <col min="8178" max="8178" width="10.85546875" style="1" customWidth="1"/>
    <col min="8179" max="8179" width="3.28515625" style="1" customWidth="1"/>
    <col min="8180" max="8180" width="8.85546875" style="1" customWidth="1"/>
    <col min="8181" max="8181" width="8" style="1" customWidth="1"/>
    <col min="8182" max="8182" width="6.85546875" style="1" customWidth="1"/>
    <col min="8183" max="8183" width="7.140625" style="1" customWidth="1"/>
    <col min="8184" max="8184" width="6.5703125" style="1" customWidth="1"/>
    <col min="8185" max="8185" width="10.85546875" style="1" customWidth="1"/>
    <col min="8186" max="8428" width="9.140625" style="1"/>
    <col min="8429" max="8429" width="8.85546875" style="1" customWidth="1"/>
    <col min="8430" max="8430" width="8.42578125" style="1" customWidth="1"/>
    <col min="8431" max="8431" width="6.85546875" style="1" customWidth="1"/>
    <col min="8432" max="8432" width="7.140625" style="1" customWidth="1"/>
    <col min="8433" max="8433" width="9.5703125" style="1" customWidth="1"/>
    <col min="8434" max="8434" width="10.85546875" style="1" customWidth="1"/>
    <col min="8435" max="8435" width="3.28515625" style="1" customWidth="1"/>
    <col min="8436" max="8436" width="8.85546875" style="1" customWidth="1"/>
    <col min="8437" max="8437" width="8" style="1" customWidth="1"/>
    <col min="8438" max="8438" width="6.85546875" style="1" customWidth="1"/>
    <col min="8439" max="8439" width="7.140625" style="1" customWidth="1"/>
    <col min="8440" max="8440" width="6.5703125" style="1" customWidth="1"/>
    <col min="8441" max="8441" width="10.85546875" style="1" customWidth="1"/>
    <col min="8442" max="8684" width="9.140625" style="1"/>
    <col min="8685" max="8685" width="8.85546875" style="1" customWidth="1"/>
    <col min="8686" max="8686" width="8.42578125" style="1" customWidth="1"/>
    <col min="8687" max="8687" width="6.85546875" style="1" customWidth="1"/>
    <col min="8688" max="8688" width="7.140625" style="1" customWidth="1"/>
    <col min="8689" max="8689" width="9.5703125" style="1" customWidth="1"/>
    <col min="8690" max="8690" width="10.85546875" style="1" customWidth="1"/>
    <col min="8691" max="8691" width="3.28515625" style="1" customWidth="1"/>
    <col min="8692" max="8692" width="8.85546875" style="1" customWidth="1"/>
    <col min="8693" max="8693" width="8" style="1" customWidth="1"/>
    <col min="8694" max="8694" width="6.85546875" style="1" customWidth="1"/>
    <col min="8695" max="8695" width="7.140625" style="1" customWidth="1"/>
    <col min="8696" max="8696" width="6.5703125" style="1" customWidth="1"/>
    <col min="8697" max="8697" width="10.85546875" style="1" customWidth="1"/>
    <col min="8698" max="8940" width="9.140625" style="1"/>
    <col min="8941" max="8941" width="8.85546875" style="1" customWidth="1"/>
    <col min="8942" max="8942" width="8.42578125" style="1" customWidth="1"/>
    <col min="8943" max="8943" width="6.85546875" style="1" customWidth="1"/>
    <col min="8944" max="8944" width="7.140625" style="1" customWidth="1"/>
    <col min="8945" max="8945" width="9.5703125" style="1" customWidth="1"/>
    <col min="8946" max="8946" width="10.85546875" style="1" customWidth="1"/>
    <col min="8947" max="8947" width="3.28515625" style="1" customWidth="1"/>
    <col min="8948" max="8948" width="8.85546875" style="1" customWidth="1"/>
    <col min="8949" max="8949" width="8" style="1" customWidth="1"/>
    <col min="8950" max="8950" width="6.85546875" style="1" customWidth="1"/>
    <col min="8951" max="8951" width="7.140625" style="1" customWidth="1"/>
    <col min="8952" max="8952" width="6.5703125" style="1" customWidth="1"/>
    <col min="8953" max="8953" width="10.85546875" style="1" customWidth="1"/>
    <col min="8954" max="9196" width="9.140625" style="1"/>
    <col min="9197" max="9197" width="8.85546875" style="1" customWidth="1"/>
    <col min="9198" max="9198" width="8.42578125" style="1" customWidth="1"/>
    <col min="9199" max="9199" width="6.85546875" style="1" customWidth="1"/>
    <col min="9200" max="9200" width="7.140625" style="1" customWidth="1"/>
    <col min="9201" max="9201" width="9.5703125" style="1" customWidth="1"/>
    <col min="9202" max="9202" width="10.85546875" style="1" customWidth="1"/>
    <col min="9203" max="9203" width="3.28515625" style="1" customWidth="1"/>
    <col min="9204" max="9204" width="8.85546875" style="1" customWidth="1"/>
    <col min="9205" max="9205" width="8" style="1" customWidth="1"/>
    <col min="9206" max="9206" width="6.85546875" style="1" customWidth="1"/>
    <col min="9207" max="9207" width="7.140625" style="1" customWidth="1"/>
    <col min="9208" max="9208" width="6.5703125" style="1" customWidth="1"/>
    <col min="9209" max="9209" width="10.85546875" style="1" customWidth="1"/>
    <col min="9210" max="9452" width="9.140625" style="1"/>
    <col min="9453" max="9453" width="8.85546875" style="1" customWidth="1"/>
    <col min="9454" max="9454" width="8.42578125" style="1" customWidth="1"/>
    <col min="9455" max="9455" width="6.85546875" style="1" customWidth="1"/>
    <col min="9456" max="9456" width="7.140625" style="1" customWidth="1"/>
    <col min="9457" max="9457" width="9.5703125" style="1" customWidth="1"/>
    <col min="9458" max="9458" width="10.85546875" style="1" customWidth="1"/>
    <col min="9459" max="9459" width="3.28515625" style="1" customWidth="1"/>
    <col min="9460" max="9460" width="8.85546875" style="1" customWidth="1"/>
    <col min="9461" max="9461" width="8" style="1" customWidth="1"/>
    <col min="9462" max="9462" width="6.85546875" style="1" customWidth="1"/>
    <col min="9463" max="9463" width="7.140625" style="1" customWidth="1"/>
    <col min="9464" max="9464" width="6.5703125" style="1" customWidth="1"/>
    <col min="9465" max="9465" width="10.85546875" style="1" customWidth="1"/>
    <col min="9466" max="9708" width="9.140625" style="1"/>
    <col min="9709" max="9709" width="8.85546875" style="1" customWidth="1"/>
    <col min="9710" max="9710" width="8.42578125" style="1" customWidth="1"/>
    <col min="9711" max="9711" width="6.85546875" style="1" customWidth="1"/>
    <col min="9712" max="9712" width="7.140625" style="1" customWidth="1"/>
    <col min="9713" max="9713" width="9.5703125" style="1" customWidth="1"/>
    <col min="9714" max="9714" width="10.85546875" style="1" customWidth="1"/>
    <col min="9715" max="9715" width="3.28515625" style="1" customWidth="1"/>
    <col min="9716" max="9716" width="8.85546875" style="1" customWidth="1"/>
    <col min="9717" max="9717" width="8" style="1" customWidth="1"/>
    <col min="9718" max="9718" width="6.85546875" style="1" customWidth="1"/>
    <col min="9719" max="9719" width="7.140625" style="1" customWidth="1"/>
    <col min="9720" max="9720" width="6.5703125" style="1" customWidth="1"/>
    <col min="9721" max="9721" width="10.85546875" style="1" customWidth="1"/>
    <col min="9722" max="9964" width="9.140625" style="1"/>
    <col min="9965" max="9965" width="8.85546875" style="1" customWidth="1"/>
    <col min="9966" max="9966" width="8.42578125" style="1" customWidth="1"/>
    <col min="9967" max="9967" width="6.85546875" style="1" customWidth="1"/>
    <col min="9968" max="9968" width="7.140625" style="1" customWidth="1"/>
    <col min="9969" max="9969" width="9.5703125" style="1" customWidth="1"/>
    <col min="9970" max="9970" width="10.85546875" style="1" customWidth="1"/>
    <col min="9971" max="9971" width="3.28515625" style="1" customWidth="1"/>
    <col min="9972" max="9972" width="8.85546875" style="1" customWidth="1"/>
    <col min="9973" max="9973" width="8" style="1" customWidth="1"/>
    <col min="9974" max="9974" width="6.85546875" style="1" customWidth="1"/>
    <col min="9975" max="9975" width="7.140625" style="1" customWidth="1"/>
    <col min="9976" max="9976" width="6.5703125" style="1" customWidth="1"/>
    <col min="9977" max="9977" width="10.85546875" style="1" customWidth="1"/>
    <col min="9978" max="10220" width="9.140625" style="1"/>
    <col min="10221" max="10221" width="8.85546875" style="1" customWidth="1"/>
    <col min="10222" max="10222" width="8.42578125" style="1" customWidth="1"/>
    <col min="10223" max="10223" width="6.85546875" style="1" customWidth="1"/>
    <col min="10224" max="10224" width="7.140625" style="1" customWidth="1"/>
    <col min="10225" max="10225" width="9.5703125" style="1" customWidth="1"/>
    <col min="10226" max="10226" width="10.85546875" style="1" customWidth="1"/>
    <col min="10227" max="10227" width="3.28515625" style="1" customWidth="1"/>
    <col min="10228" max="10228" width="8.85546875" style="1" customWidth="1"/>
    <col min="10229" max="10229" width="8" style="1" customWidth="1"/>
    <col min="10230" max="10230" width="6.85546875" style="1" customWidth="1"/>
    <col min="10231" max="10231" width="7.140625" style="1" customWidth="1"/>
    <col min="10232" max="10232" width="6.5703125" style="1" customWidth="1"/>
    <col min="10233" max="10233" width="10.85546875" style="1" customWidth="1"/>
    <col min="10234" max="10476" width="9.140625" style="1"/>
    <col min="10477" max="10477" width="8.85546875" style="1" customWidth="1"/>
    <col min="10478" max="10478" width="8.42578125" style="1" customWidth="1"/>
    <col min="10479" max="10479" width="6.85546875" style="1" customWidth="1"/>
    <col min="10480" max="10480" width="7.140625" style="1" customWidth="1"/>
    <col min="10481" max="10481" width="9.5703125" style="1" customWidth="1"/>
    <col min="10482" max="10482" width="10.85546875" style="1" customWidth="1"/>
    <col min="10483" max="10483" width="3.28515625" style="1" customWidth="1"/>
    <col min="10484" max="10484" width="8.85546875" style="1" customWidth="1"/>
    <col min="10485" max="10485" width="8" style="1" customWidth="1"/>
    <col min="10486" max="10486" width="6.85546875" style="1" customWidth="1"/>
    <col min="10487" max="10487" width="7.140625" style="1" customWidth="1"/>
    <col min="10488" max="10488" width="6.5703125" style="1" customWidth="1"/>
    <col min="10489" max="10489" width="10.85546875" style="1" customWidth="1"/>
    <col min="10490" max="10732" width="9.140625" style="1"/>
    <col min="10733" max="10733" width="8.85546875" style="1" customWidth="1"/>
    <col min="10734" max="10734" width="8.42578125" style="1" customWidth="1"/>
    <col min="10735" max="10735" width="6.85546875" style="1" customWidth="1"/>
    <col min="10736" max="10736" width="7.140625" style="1" customWidth="1"/>
    <col min="10737" max="10737" width="9.5703125" style="1" customWidth="1"/>
    <col min="10738" max="10738" width="10.85546875" style="1" customWidth="1"/>
    <col min="10739" max="10739" width="3.28515625" style="1" customWidth="1"/>
    <col min="10740" max="10740" width="8.85546875" style="1" customWidth="1"/>
    <col min="10741" max="10741" width="8" style="1" customWidth="1"/>
    <col min="10742" max="10742" width="6.85546875" style="1" customWidth="1"/>
    <col min="10743" max="10743" width="7.140625" style="1" customWidth="1"/>
    <col min="10744" max="10744" width="6.5703125" style="1" customWidth="1"/>
    <col min="10745" max="10745" width="10.85546875" style="1" customWidth="1"/>
    <col min="10746" max="10988" width="9.140625" style="1"/>
    <col min="10989" max="10989" width="8.85546875" style="1" customWidth="1"/>
    <col min="10990" max="10990" width="8.42578125" style="1" customWidth="1"/>
    <col min="10991" max="10991" width="6.85546875" style="1" customWidth="1"/>
    <col min="10992" max="10992" width="7.140625" style="1" customWidth="1"/>
    <col min="10993" max="10993" width="9.5703125" style="1" customWidth="1"/>
    <col min="10994" max="10994" width="10.85546875" style="1" customWidth="1"/>
    <col min="10995" max="10995" width="3.28515625" style="1" customWidth="1"/>
    <col min="10996" max="10996" width="8.85546875" style="1" customWidth="1"/>
    <col min="10997" max="10997" width="8" style="1" customWidth="1"/>
    <col min="10998" max="10998" width="6.85546875" style="1" customWidth="1"/>
    <col min="10999" max="10999" width="7.140625" style="1" customWidth="1"/>
    <col min="11000" max="11000" width="6.5703125" style="1" customWidth="1"/>
    <col min="11001" max="11001" width="10.85546875" style="1" customWidth="1"/>
    <col min="11002" max="11244" width="9.140625" style="1"/>
    <col min="11245" max="11245" width="8.85546875" style="1" customWidth="1"/>
    <col min="11246" max="11246" width="8.42578125" style="1" customWidth="1"/>
    <col min="11247" max="11247" width="6.85546875" style="1" customWidth="1"/>
    <col min="11248" max="11248" width="7.140625" style="1" customWidth="1"/>
    <col min="11249" max="11249" width="9.5703125" style="1" customWidth="1"/>
    <col min="11250" max="11250" width="10.85546875" style="1" customWidth="1"/>
    <col min="11251" max="11251" width="3.28515625" style="1" customWidth="1"/>
    <col min="11252" max="11252" width="8.85546875" style="1" customWidth="1"/>
    <col min="11253" max="11253" width="8" style="1" customWidth="1"/>
    <col min="11254" max="11254" width="6.85546875" style="1" customWidth="1"/>
    <col min="11255" max="11255" width="7.140625" style="1" customWidth="1"/>
    <col min="11256" max="11256" width="6.5703125" style="1" customWidth="1"/>
    <col min="11257" max="11257" width="10.85546875" style="1" customWidth="1"/>
    <col min="11258" max="11500" width="9.140625" style="1"/>
    <col min="11501" max="11501" width="8.85546875" style="1" customWidth="1"/>
    <col min="11502" max="11502" width="8.42578125" style="1" customWidth="1"/>
    <col min="11503" max="11503" width="6.85546875" style="1" customWidth="1"/>
    <col min="11504" max="11504" width="7.140625" style="1" customWidth="1"/>
    <col min="11505" max="11505" width="9.5703125" style="1" customWidth="1"/>
    <col min="11506" max="11506" width="10.85546875" style="1" customWidth="1"/>
    <col min="11507" max="11507" width="3.28515625" style="1" customWidth="1"/>
    <col min="11508" max="11508" width="8.85546875" style="1" customWidth="1"/>
    <col min="11509" max="11509" width="8" style="1" customWidth="1"/>
    <col min="11510" max="11510" width="6.85546875" style="1" customWidth="1"/>
    <col min="11511" max="11511" width="7.140625" style="1" customWidth="1"/>
    <col min="11512" max="11512" width="6.5703125" style="1" customWidth="1"/>
    <col min="11513" max="11513" width="10.85546875" style="1" customWidth="1"/>
    <col min="11514" max="11756" width="9.140625" style="1"/>
    <col min="11757" max="11757" width="8.85546875" style="1" customWidth="1"/>
    <col min="11758" max="11758" width="8.42578125" style="1" customWidth="1"/>
    <col min="11759" max="11759" width="6.85546875" style="1" customWidth="1"/>
    <col min="11760" max="11760" width="7.140625" style="1" customWidth="1"/>
    <col min="11761" max="11761" width="9.5703125" style="1" customWidth="1"/>
    <col min="11762" max="11762" width="10.85546875" style="1" customWidth="1"/>
    <col min="11763" max="11763" width="3.28515625" style="1" customWidth="1"/>
    <col min="11764" max="11764" width="8.85546875" style="1" customWidth="1"/>
    <col min="11765" max="11765" width="8" style="1" customWidth="1"/>
    <col min="11766" max="11766" width="6.85546875" style="1" customWidth="1"/>
    <col min="11767" max="11767" width="7.140625" style="1" customWidth="1"/>
    <col min="11768" max="11768" width="6.5703125" style="1" customWidth="1"/>
    <col min="11769" max="11769" width="10.85546875" style="1" customWidth="1"/>
    <col min="11770" max="12012" width="9.140625" style="1"/>
    <col min="12013" max="12013" width="8.85546875" style="1" customWidth="1"/>
    <col min="12014" max="12014" width="8.42578125" style="1" customWidth="1"/>
    <col min="12015" max="12015" width="6.85546875" style="1" customWidth="1"/>
    <col min="12016" max="12016" width="7.140625" style="1" customWidth="1"/>
    <col min="12017" max="12017" width="9.5703125" style="1" customWidth="1"/>
    <col min="12018" max="12018" width="10.85546875" style="1" customWidth="1"/>
    <col min="12019" max="12019" width="3.28515625" style="1" customWidth="1"/>
    <col min="12020" max="12020" width="8.85546875" style="1" customWidth="1"/>
    <col min="12021" max="12021" width="8" style="1" customWidth="1"/>
    <col min="12022" max="12022" width="6.85546875" style="1" customWidth="1"/>
    <col min="12023" max="12023" width="7.140625" style="1" customWidth="1"/>
    <col min="12024" max="12024" width="6.5703125" style="1" customWidth="1"/>
    <col min="12025" max="12025" width="10.85546875" style="1" customWidth="1"/>
    <col min="12026" max="12268" width="9.140625" style="1"/>
    <col min="12269" max="12269" width="8.85546875" style="1" customWidth="1"/>
    <col min="12270" max="12270" width="8.42578125" style="1" customWidth="1"/>
    <col min="12271" max="12271" width="6.85546875" style="1" customWidth="1"/>
    <col min="12272" max="12272" width="7.140625" style="1" customWidth="1"/>
    <col min="12273" max="12273" width="9.5703125" style="1" customWidth="1"/>
    <col min="12274" max="12274" width="10.85546875" style="1" customWidth="1"/>
    <col min="12275" max="12275" width="3.28515625" style="1" customWidth="1"/>
    <col min="12276" max="12276" width="8.85546875" style="1" customWidth="1"/>
    <col min="12277" max="12277" width="8" style="1" customWidth="1"/>
    <col min="12278" max="12278" width="6.85546875" style="1" customWidth="1"/>
    <col min="12279" max="12279" width="7.140625" style="1" customWidth="1"/>
    <col min="12280" max="12280" width="6.5703125" style="1" customWidth="1"/>
    <col min="12281" max="12281" width="10.85546875" style="1" customWidth="1"/>
    <col min="12282" max="12524" width="9.140625" style="1"/>
    <col min="12525" max="12525" width="8.85546875" style="1" customWidth="1"/>
    <col min="12526" max="12526" width="8.42578125" style="1" customWidth="1"/>
    <col min="12527" max="12527" width="6.85546875" style="1" customWidth="1"/>
    <col min="12528" max="12528" width="7.140625" style="1" customWidth="1"/>
    <col min="12529" max="12529" width="9.5703125" style="1" customWidth="1"/>
    <col min="12530" max="12530" width="10.85546875" style="1" customWidth="1"/>
    <col min="12531" max="12531" width="3.28515625" style="1" customWidth="1"/>
    <col min="12532" max="12532" width="8.85546875" style="1" customWidth="1"/>
    <col min="12533" max="12533" width="8" style="1" customWidth="1"/>
    <col min="12534" max="12534" width="6.85546875" style="1" customWidth="1"/>
    <col min="12535" max="12535" width="7.140625" style="1" customWidth="1"/>
    <col min="12536" max="12536" width="6.5703125" style="1" customWidth="1"/>
    <col min="12537" max="12537" width="10.85546875" style="1" customWidth="1"/>
    <col min="12538" max="12780" width="9.140625" style="1"/>
    <col min="12781" max="12781" width="8.85546875" style="1" customWidth="1"/>
    <col min="12782" max="12782" width="8.42578125" style="1" customWidth="1"/>
    <col min="12783" max="12783" width="6.85546875" style="1" customWidth="1"/>
    <col min="12784" max="12784" width="7.140625" style="1" customWidth="1"/>
    <col min="12785" max="12785" width="9.5703125" style="1" customWidth="1"/>
    <col min="12786" max="12786" width="10.85546875" style="1" customWidth="1"/>
    <col min="12787" max="12787" width="3.28515625" style="1" customWidth="1"/>
    <col min="12788" max="12788" width="8.85546875" style="1" customWidth="1"/>
    <col min="12789" max="12789" width="8" style="1" customWidth="1"/>
    <col min="12790" max="12790" width="6.85546875" style="1" customWidth="1"/>
    <col min="12791" max="12791" width="7.140625" style="1" customWidth="1"/>
    <col min="12792" max="12792" width="6.5703125" style="1" customWidth="1"/>
    <col min="12793" max="12793" width="10.85546875" style="1" customWidth="1"/>
    <col min="12794" max="13036" width="9.140625" style="1"/>
    <col min="13037" max="13037" width="8.85546875" style="1" customWidth="1"/>
    <col min="13038" max="13038" width="8.42578125" style="1" customWidth="1"/>
    <col min="13039" max="13039" width="6.85546875" style="1" customWidth="1"/>
    <col min="13040" max="13040" width="7.140625" style="1" customWidth="1"/>
    <col min="13041" max="13041" width="9.5703125" style="1" customWidth="1"/>
    <col min="13042" max="13042" width="10.85546875" style="1" customWidth="1"/>
    <col min="13043" max="13043" width="3.28515625" style="1" customWidth="1"/>
    <col min="13044" max="13044" width="8.85546875" style="1" customWidth="1"/>
    <col min="13045" max="13045" width="8" style="1" customWidth="1"/>
    <col min="13046" max="13046" width="6.85546875" style="1" customWidth="1"/>
    <col min="13047" max="13047" width="7.140625" style="1" customWidth="1"/>
    <col min="13048" max="13048" width="6.5703125" style="1" customWidth="1"/>
    <col min="13049" max="13049" width="10.85546875" style="1" customWidth="1"/>
    <col min="13050" max="13292" width="9.140625" style="1"/>
    <col min="13293" max="13293" width="8.85546875" style="1" customWidth="1"/>
    <col min="13294" max="13294" width="8.42578125" style="1" customWidth="1"/>
    <col min="13295" max="13295" width="6.85546875" style="1" customWidth="1"/>
    <col min="13296" max="13296" width="7.140625" style="1" customWidth="1"/>
    <col min="13297" max="13297" width="9.5703125" style="1" customWidth="1"/>
    <col min="13298" max="13298" width="10.85546875" style="1" customWidth="1"/>
    <col min="13299" max="13299" width="3.28515625" style="1" customWidth="1"/>
    <col min="13300" max="13300" width="8.85546875" style="1" customWidth="1"/>
    <col min="13301" max="13301" width="8" style="1" customWidth="1"/>
    <col min="13302" max="13302" width="6.85546875" style="1" customWidth="1"/>
    <col min="13303" max="13303" width="7.140625" style="1" customWidth="1"/>
    <col min="13304" max="13304" width="6.5703125" style="1" customWidth="1"/>
    <col min="13305" max="13305" width="10.85546875" style="1" customWidth="1"/>
    <col min="13306" max="13548" width="9.140625" style="1"/>
    <col min="13549" max="13549" width="8.85546875" style="1" customWidth="1"/>
    <col min="13550" max="13550" width="8.42578125" style="1" customWidth="1"/>
    <col min="13551" max="13551" width="6.85546875" style="1" customWidth="1"/>
    <col min="13552" max="13552" width="7.140625" style="1" customWidth="1"/>
    <col min="13553" max="13553" width="9.5703125" style="1" customWidth="1"/>
    <col min="13554" max="13554" width="10.85546875" style="1" customWidth="1"/>
    <col min="13555" max="13555" width="3.28515625" style="1" customWidth="1"/>
    <col min="13556" max="13556" width="8.85546875" style="1" customWidth="1"/>
    <col min="13557" max="13557" width="8" style="1" customWidth="1"/>
    <col min="13558" max="13558" width="6.85546875" style="1" customWidth="1"/>
    <col min="13559" max="13559" width="7.140625" style="1" customWidth="1"/>
    <col min="13560" max="13560" width="6.5703125" style="1" customWidth="1"/>
    <col min="13561" max="13561" width="10.85546875" style="1" customWidth="1"/>
    <col min="13562" max="13804" width="9.140625" style="1"/>
    <col min="13805" max="13805" width="8.85546875" style="1" customWidth="1"/>
    <col min="13806" max="13806" width="8.42578125" style="1" customWidth="1"/>
    <col min="13807" max="13807" width="6.85546875" style="1" customWidth="1"/>
    <col min="13808" max="13808" width="7.140625" style="1" customWidth="1"/>
    <col min="13809" max="13809" width="9.5703125" style="1" customWidth="1"/>
    <col min="13810" max="13810" width="10.85546875" style="1" customWidth="1"/>
    <col min="13811" max="13811" width="3.28515625" style="1" customWidth="1"/>
    <col min="13812" max="13812" width="8.85546875" style="1" customWidth="1"/>
    <col min="13813" max="13813" width="8" style="1" customWidth="1"/>
    <col min="13814" max="13814" width="6.85546875" style="1" customWidth="1"/>
    <col min="13815" max="13815" width="7.140625" style="1" customWidth="1"/>
    <col min="13816" max="13816" width="6.5703125" style="1" customWidth="1"/>
    <col min="13817" max="13817" width="10.85546875" style="1" customWidth="1"/>
    <col min="13818" max="14060" width="9.140625" style="1"/>
    <col min="14061" max="14061" width="8.85546875" style="1" customWidth="1"/>
    <col min="14062" max="14062" width="8.42578125" style="1" customWidth="1"/>
    <col min="14063" max="14063" width="6.85546875" style="1" customWidth="1"/>
    <col min="14064" max="14064" width="7.140625" style="1" customWidth="1"/>
    <col min="14065" max="14065" width="9.5703125" style="1" customWidth="1"/>
    <col min="14066" max="14066" width="10.85546875" style="1" customWidth="1"/>
    <col min="14067" max="14067" width="3.28515625" style="1" customWidth="1"/>
    <col min="14068" max="14068" width="8.85546875" style="1" customWidth="1"/>
    <col min="14069" max="14069" width="8" style="1" customWidth="1"/>
    <col min="14070" max="14070" width="6.85546875" style="1" customWidth="1"/>
    <col min="14071" max="14071" width="7.140625" style="1" customWidth="1"/>
    <col min="14072" max="14072" width="6.5703125" style="1" customWidth="1"/>
    <col min="14073" max="14073" width="10.85546875" style="1" customWidth="1"/>
    <col min="14074" max="14316" width="9.140625" style="1"/>
    <col min="14317" max="14317" width="8.85546875" style="1" customWidth="1"/>
    <col min="14318" max="14318" width="8.42578125" style="1" customWidth="1"/>
    <col min="14319" max="14319" width="6.85546875" style="1" customWidth="1"/>
    <col min="14320" max="14320" width="7.140625" style="1" customWidth="1"/>
    <col min="14321" max="14321" width="9.5703125" style="1" customWidth="1"/>
    <col min="14322" max="14322" width="10.85546875" style="1" customWidth="1"/>
    <col min="14323" max="14323" width="3.28515625" style="1" customWidth="1"/>
    <col min="14324" max="14324" width="8.85546875" style="1" customWidth="1"/>
    <col min="14325" max="14325" width="8" style="1" customWidth="1"/>
    <col min="14326" max="14326" width="6.85546875" style="1" customWidth="1"/>
    <col min="14327" max="14327" width="7.140625" style="1" customWidth="1"/>
    <col min="14328" max="14328" width="6.5703125" style="1" customWidth="1"/>
    <col min="14329" max="14329" width="10.85546875" style="1" customWidth="1"/>
    <col min="14330" max="14572" width="9.140625" style="1"/>
    <col min="14573" max="14573" width="8.85546875" style="1" customWidth="1"/>
    <col min="14574" max="14574" width="8.42578125" style="1" customWidth="1"/>
    <col min="14575" max="14575" width="6.85546875" style="1" customWidth="1"/>
    <col min="14576" max="14576" width="7.140625" style="1" customWidth="1"/>
    <col min="14577" max="14577" width="9.5703125" style="1" customWidth="1"/>
    <col min="14578" max="14578" width="10.85546875" style="1" customWidth="1"/>
    <col min="14579" max="14579" width="3.28515625" style="1" customWidth="1"/>
    <col min="14580" max="14580" width="8.85546875" style="1" customWidth="1"/>
    <col min="14581" max="14581" width="8" style="1" customWidth="1"/>
    <col min="14582" max="14582" width="6.85546875" style="1" customWidth="1"/>
    <col min="14583" max="14583" width="7.140625" style="1" customWidth="1"/>
    <col min="14584" max="14584" width="6.5703125" style="1" customWidth="1"/>
    <col min="14585" max="14585" width="10.85546875" style="1" customWidth="1"/>
    <col min="14586" max="14828" width="9.140625" style="1"/>
    <col min="14829" max="14829" width="8.85546875" style="1" customWidth="1"/>
    <col min="14830" max="14830" width="8.42578125" style="1" customWidth="1"/>
    <col min="14831" max="14831" width="6.85546875" style="1" customWidth="1"/>
    <col min="14832" max="14832" width="7.140625" style="1" customWidth="1"/>
    <col min="14833" max="14833" width="9.5703125" style="1" customWidth="1"/>
    <col min="14834" max="14834" width="10.85546875" style="1" customWidth="1"/>
    <col min="14835" max="14835" width="3.28515625" style="1" customWidth="1"/>
    <col min="14836" max="14836" width="8.85546875" style="1" customWidth="1"/>
    <col min="14837" max="14837" width="8" style="1" customWidth="1"/>
    <col min="14838" max="14838" width="6.85546875" style="1" customWidth="1"/>
    <col min="14839" max="14839" width="7.140625" style="1" customWidth="1"/>
    <col min="14840" max="14840" width="6.5703125" style="1" customWidth="1"/>
    <col min="14841" max="14841" width="10.85546875" style="1" customWidth="1"/>
    <col min="14842" max="15084" width="9.140625" style="1"/>
    <col min="15085" max="15085" width="8.85546875" style="1" customWidth="1"/>
    <col min="15086" max="15086" width="8.42578125" style="1" customWidth="1"/>
    <col min="15087" max="15087" width="6.85546875" style="1" customWidth="1"/>
    <col min="15088" max="15088" width="7.140625" style="1" customWidth="1"/>
    <col min="15089" max="15089" width="9.5703125" style="1" customWidth="1"/>
    <col min="15090" max="15090" width="10.85546875" style="1" customWidth="1"/>
    <col min="15091" max="15091" width="3.28515625" style="1" customWidth="1"/>
    <col min="15092" max="15092" width="8.85546875" style="1" customWidth="1"/>
    <col min="15093" max="15093" width="8" style="1" customWidth="1"/>
    <col min="15094" max="15094" width="6.85546875" style="1" customWidth="1"/>
    <col min="15095" max="15095" width="7.140625" style="1" customWidth="1"/>
    <col min="15096" max="15096" width="6.5703125" style="1" customWidth="1"/>
    <col min="15097" max="15097" width="10.85546875" style="1" customWidth="1"/>
    <col min="15098" max="15340" width="9.140625" style="1"/>
    <col min="15341" max="15341" width="8.85546875" style="1" customWidth="1"/>
    <col min="15342" max="15342" width="8.42578125" style="1" customWidth="1"/>
    <col min="15343" max="15343" width="6.85546875" style="1" customWidth="1"/>
    <col min="15344" max="15344" width="7.140625" style="1" customWidth="1"/>
    <col min="15345" max="15345" width="9.5703125" style="1" customWidth="1"/>
    <col min="15346" max="15346" width="10.85546875" style="1" customWidth="1"/>
    <col min="15347" max="15347" width="3.28515625" style="1" customWidth="1"/>
    <col min="15348" max="15348" width="8.85546875" style="1" customWidth="1"/>
    <col min="15349" max="15349" width="8" style="1" customWidth="1"/>
    <col min="15350" max="15350" width="6.85546875" style="1" customWidth="1"/>
    <col min="15351" max="15351" width="7.140625" style="1" customWidth="1"/>
    <col min="15352" max="15352" width="6.5703125" style="1" customWidth="1"/>
    <col min="15353" max="15353" width="10.85546875" style="1" customWidth="1"/>
    <col min="15354" max="15596" width="9.140625" style="1"/>
    <col min="15597" max="15597" width="8.85546875" style="1" customWidth="1"/>
    <col min="15598" max="15598" width="8.42578125" style="1" customWidth="1"/>
    <col min="15599" max="15599" width="6.85546875" style="1" customWidth="1"/>
    <col min="15600" max="15600" width="7.140625" style="1" customWidth="1"/>
    <col min="15601" max="15601" width="9.5703125" style="1" customWidth="1"/>
    <col min="15602" max="15602" width="10.85546875" style="1" customWidth="1"/>
    <col min="15603" max="15603" width="3.28515625" style="1" customWidth="1"/>
    <col min="15604" max="15604" width="8.85546875" style="1" customWidth="1"/>
    <col min="15605" max="15605" width="8" style="1" customWidth="1"/>
    <col min="15606" max="15606" width="6.85546875" style="1" customWidth="1"/>
    <col min="15607" max="15607" width="7.140625" style="1" customWidth="1"/>
    <col min="15608" max="15608" width="6.5703125" style="1" customWidth="1"/>
    <col min="15609" max="15609" width="10.85546875" style="1" customWidth="1"/>
    <col min="15610" max="15852" width="9.140625" style="1"/>
    <col min="15853" max="15853" width="8.85546875" style="1" customWidth="1"/>
    <col min="15854" max="15854" width="8.42578125" style="1" customWidth="1"/>
    <col min="15855" max="15855" width="6.85546875" style="1" customWidth="1"/>
    <col min="15856" max="15856" width="7.140625" style="1" customWidth="1"/>
    <col min="15857" max="15857" width="9.5703125" style="1" customWidth="1"/>
    <col min="15858" max="15858" width="10.85546875" style="1" customWidth="1"/>
    <col min="15859" max="15859" width="3.28515625" style="1" customWidth="1"/>
    <col min="15860" max="15860" width="8.85546875" style="1" customWidth="1"/>
    <col min="15861" max="15861" width="8" style="1" customWidth="1"/>
    <col min="15862" max="15862" width="6.85546875" style="1" customWidth="1"/>
    <col min="15863" max="15863" width="7.140625" style="1" customWidth="1"/>
    <col min="15864" max="15864" width="6.5703125" style="1" customWidth="1"/>
    <col min="15865" max="15865" width="10.85546875" style="1" customWidth="1"/>
    <col min="15866" max="16108" width="9.140625" style="1"/>
    <col min="16109" max="16109" width="8.85546875" style="1" customWidth="1"/>
    <col min="16110" max="16110" width="8.42578125" style="1" customWidth="1"/>
    <col min="16111" max="16111" width="6.85546875" style="1" customWidth="1"/>
    <col min="16112" max="16112" width="7.140625" style="1" customWidth="1"/>
    <col min="16113" max="16113" width="9.5703125" style="1" customWidth="1"/>
    <col min="16114" max="16114" width="10.85546875" style="1" customWidth="1"/>
    <col min="16115" max="16115" width="3.28515625" style="1" customWidth="1"/>
    <col min="16116" max="16116" width="8.85546875" style="1" customWidth="1"/>
    <col min="16117" max="16117" width="8" style="1" customWidth="1"/>
    <col min="16118" max="16118" width="6.85546875" style="1" customWidth="1"/>
    <col min="16119" max="16119" width="7.140625" style="1" customWidth="1"/>
    <col min="16120" max="16120" width="6.5703125" style="1" customWidth="1"/>
    <col min="16121" max="16121" width="10.85546875" style="1" customWidth="1"/>
    <col min="16122" max="16384" width="9.140625" style="1"/>
  </cols>
  <sheetData>
    <row r="3" spans="2:41" ht="33.75" customHeight="1" x14ac:dyDescent="0.15">
      <c r="B3" s="2" t="s">
        <v>0</v>
      </c>
      <c r="X3" s="3" t="s">
        <v>1</v>
      </c>
      <c r="AD3" s="3" t="s">
        <v>2</v>
      </c>
    </row>
    <row r="4" spans="2:41" ht="17.25" customHeight="1" x14ac:dyDescent="0.15"/>
    <row r="5" spans="2:41" ht="24" customHeight="1" x14ac:dyDescent="0.15">
      <c r="P5" s="5" t="s">
        <v>3</v>
      </c>
      <c r="AF5" s="7" t="s">
        <v>4</v>
      </c>
    </row>
    <row r="6" spans="2:41" ht="27" customHeight="1" x14ac:dyDescent="0.15"/>
    <row r="7" spans="2:41" ht="31.5" customHeight="1" x14ac:dyDescent="0.15">
      <c r="B7" s="29" t="s">
        <v>32</v>
      </c>
      <c r="C7" s="31">
        <f ca="1">VLOOKUP($BA79,$BC$122:$BE$145,2,TRUE)</f>
        <v>9</v>
      </c>
      <c r="D7" s="31"/>
      <c r="E7" s="31"/>
      <c r="F7" s="31"/>
      <c r="G7" s="31" t="s">
        <v>31</v>
      </c>
      <c r="H7" s="31"/>
      <c r="I7" s="31"/>
      <c r="J7" s="31"/>
      <c r="K7" s="31">
        <f ca="1">VLOOKUP($BA79,$BC$122:$BE$145,3,TRUE)</f>
        <v>4</v>
      </c>
      <c r="L7" s="31"/>
      <c r="M7" s="31"/>
      <c r="N7" s="31"/>
      <c r="O7" s="32" t="s">
        <v>30</v>
      </c>
      <c r="P7" s="32"/>
      <c r="Q7" s="32"/>
      <c r="R7" s="32"/>
      <c r="V7" s="29" t="s">
        <v>33</v>
      </c>
      <c r="W7" s="31">
        <f ca="1">VLOOKUP($BR79,$BJ$122:$BL$181,2,TRUE)</f>
        <v>16</v>
      </c>
      <c r="X7" s="31"/>
      <c r="Y7" s="31"/>
      <c r="Z7" s="31"/>
      <c r="AA7" s="31" t="s">
        <v>43</v>
      </c>
      <c r="AB7" s="31"/>
      <c r="AC7" s="31"/>
      <c r="AD7" s="31"/>
      <c r="AE7" s="31">
        <f ca="1">VLOOKUP($BR79,$BJ$122:$BL$181,3,TRUE)</f>
        <v>4</v>
      </c>
      <c r="AF7" s="31"/>
      <c r="AG7" s="31"/>
      <c r="AH7" s="31"/>
      <c r="AI7" s="32" t="s">
        <v>30</v>
      </c>
      <c r="AJ7" s="32"/>
      <c r="AK7" s="32"/>
      <c r="AL7" s="32"/>
      <c r="AM7" s="32"/>
      <c r="AN7" s="32"/>
      <c r="AO7" s="32"/>
    </row>
    <row r="8" spans="2:41" ht="6" customHeight="1" thickBot="1" x14ac:dyDescent="0.2">
      <c r="B8" s="29"/>
      <c r="V8" s="29"/>
    </row>
    <row r="9" spans="2:41" ht="12.75" customHeight="1" thickBot="1" x14ac:dyDescent="0.2">
      <c r="B9" s="29"/>
      <c r="C9" s="25" t="str">
        <f ca="1">IF(C7&gt;=1,"●","")</f>
        <v>●</v>
      </c>
      <c r="D9" s="26" t="str">
        <f ca="1">IF(C7&gt;=2,"●","")</f>
        <v>●</v>
      </c>
      <c r="E9" s="26" t="str">
        <f ca="1">IF(C7&gt;=3,"●","")</f>
        <v>●</v>
      </c>
      <c r="F9" s="26" t="str">
        <f ca="1">IF(C7&gt;=4,"●","")</f>
        <v>●</v>
      </c>
      <c r="G9" s="27" t="str">
        <f ca="1">IF(C7&gt;=5,"●","")</f>
        <v>●</v>
      </c>
      <c r="H9" s="25" t="str">
        <f ca="1">IF(C7&gt;=6,"●","")</f>
        <v>●</v>
      </c>
      <c r="I9" s="26" t="str">
        <f ca="1">IF(C7&gt;=7,"●","")</f>
        <v>●</v>
      </c>
      <c r="J9" s="26" t="str">
        <f ca="1">IF(C7&gt;=8,"●","")</f>
        <v>●</v>
      </c>
      <c r="K9" s="26" t="str">
        <f ca="1">IF(C7&gt;=9,"●","")</f>
        <v>●</v>
      </c>
      <c r="L9" s="28" t="str">
        <f ca="1">IF(C7&gt;=10,"●","")</f>
        <v/>
      </c>
      <c r="M9" s="30"/>
      <c r="N9" s="30" t="str">
        <f ca="1">IF(K7&gt;=1,"○","")</f>
        <v>○</v>
      </c>
      <c r="O9" s="30" t="str">
        <f ca="1">IF(K7&gt;=2,"○","")</f>
        <v>○</v>
      </c>
      <c r="P9" s="30" t="str">
        <f ca="1">IF(K7&gt;=3,"○","")</f>
        <v>○</v>
      </c>
      <c r="Q9" s="30" t="str">
        <f ca="1">IF(K7&gt;=4,"○","")</f>
        <v>○</v>
      </c>
      <c r="R9" s="30" t="str">
        <f ca="1">IF(K7&gt;=5,"○","")</f>
        <v/>
      </c>
      <c r="S9" s="30" t="str">
        <f ca="1">IF(K7&gt;=6,"○","")</f>
        <v/>
      </c>
      <c r="T9" s="30" t="str">
        <f ca="1">IF(K7&gt;=7,"○","")</f>
        <v/>
      </c>
      <c r="U9" s="30" t="str">
        <f ca="1">IF(K7&gt;=8,"○","")</f>
        <v/>
      </c>
      <c r="V9" s="29"/>
      <c r="W9" s="25" t="s">
        <v>45</v>
      </c>
      <c r="X9" s="26" t="s">
        <v>45</v>
      </c>
      <c r="Y9" s="26" t="s">
        <v>45</v>
      </c>
      <c r="Z9" s="26" t="s">
        <v>45</v>
      </c>
      <c r="AA9" s="27" t="s">
        <v>44</v>
      </c>
      <c r="AB9" s="25" t="s">
        <v>44</v>
      </c>
      <c r="AC9" s="26" t="s">
        <v>44</v>
      </c>
      <c r="AD9" s="26" t="s">
        <v>44</v>
      </c>
      <c r="AE9" s="26" t="s">
        <v>44</v>
      </c>
      <c r="AF9" s="28" t="s">
        <v>44</v>
      </c>
      <c r="AG9" s="30" t="str">
        <f ca="1">IF(W7&gt;=11,"○","")</f>
        <v>○</v>
      </c>
      <c r="AH9" s="30" t="str">
        <f ca="1">IF(W7&gt;=12,"○","")</f>
        <v>○</v>
      </c>
      <c r="AI9" s="30" t="str">
        <f ca="1">IF(W7&gt;=13,"○","")</f>
        <v>○</v>
      </c>
      <c r="AJ9" s="30" t="str">
        <f ca="1">IF(W7&gt;=14,"○","")</f>
        <v>○</v>
      </c>
      <c r="AK9" s="30" t="str">
        <f ca="1">IF(W7&gt;=15,"○","")</f>
        <v>○</v>
      </c>
      <c r="AL9" s="30" t="str">
        <f ca="1">IF(W7&gt;=16,"○","")</f>
        <v>○</v>
      </c>
      <c r="AM9" s="30" t="str">
        <f ca="1">IF(W7&gt;=17,"○","")</f>
        <v/>
      </c>
      <c r="AN9" s="30" t="str">
        <f ca="1">IF(W7&gt;=18,"○","")</f>
        <v/>
      </c>
      <c r="AO9" s="30" t="str">
        <f ca="1">IF(W7&gt;=19,"○","")</f>
        <v/>
      </c>
    </row>
    <row r="10" spans="2:41" ht="22.5" customHeight="1" x14ac:dyDescent="0.15">
      <c r="B10" s="29"/>
      <c r="V10" s="29"/>
    </row>
    <row r="11" spans="2:41" ht="31.5" customHeight="1" x14ac:dyDescent="0.15">
      <c r="B11" s="29" t="s">
        <v>11</v>
      </c>
      <c r="C11" s="31">
        <f ca="1">VLOOKUP($BA83,$BC$122:$BE$145,2,TRUE)</f>
        <v>7</v>
      </c>
      <c r="D11" s="31"/>
      <c r="E11" s="31"/>
      <c r="F11" s="31"/>
      <c r="G11" s="31" t="s">
        <v>31</v>
      </c>
      <c r="H11" s="31"/>
      <c r="I11" s="31"/>
      <c r="J11" s="31"/>
      <c r="K11" s="31">
        <f ca="1">VLOOKUP($BA83,$BC$122:$BE$145,3,TRUE)</f>
        <v>3</v>
      </c>
      <c r="L11" s="31"/>
      <c r="M11" s="31"/>
      <c r="N11" s="31"/>
      <c r="O11" s="32" t="s">
        <v>30</v>
      </c>
      <c r="P11" s="32"/>
      <c r="Q11" s="32"/>
      <c r="R11" s="32"/>
      <c r="V11" s="29" t="s">
        <v>34</v>
      </c>
      <c r="W11" s="31">
        <f ca="1">VLOOKUP($BR83,$BJ$122:$BL$181,2,TRUE)</f>
        <v>11</v>
      </c>
      <c r="X11" s="31"/>
      <c r="Y11" s="31"/>
      <c r="Z11" s="31"/>
      <c r="AA11" s="31" t="s">
        <v>46</v>
      </c>
      <c r="AB11" s="31"/>
      <c r="AC11" s="31"/>
      <c r="AD11" s="31"/>
      <c r="AE11" s="31">
        <f ca="1">VLOOKUP($BR83,$BJ$122:$BL$181,3,TRUE)</f>
        <v>9</v>
      </c>
      <c r="AF11" s="31"/>
      <c r="AG11" s="31"/>
      <c r="AH11" s="31"/>
      <c r="AI11" s="32" t="s">
        <v>30</v>
      </c>
      <c r="AJ11" s="32"/>
      <c r="AK11" s="32"/>
      <c r="AL11" s="32"/>
      <c r="AM11" s="32"/>
      <c r="AN11" s="32"/>
      <c r="AO11" s="32"/>
    </row>
    <row r="12" spans="2:41" ht="6" customHeight="1" thickBot="1" x14ac:dyDescent="0.2">
      <c r="B12" s="29"/>
      <c r="V12" s="29"/>
    </row>
    <row r="13" spans="2:41" ht="12.75" customHeight="1" thickBot="1" x14ac:dyDescent="0.2">
      <c r="B13" s="29"/>
      <c r="C13" s="25" t="str">
        <f ca="1">IF(C11&gt;=1,"●","")</f>
        <v>●</v>
      </c>
      <c r="D13" s="26" t="str">
        <f ca="1">IF(C11&gt;=2,"●","")</f>
        <v>●</v>
      </c>
      <c r="E13" s="26" t="str">
        <f ca="1">IF(C11&gt;=3,"●","")</f>
        <v>●</v>
      </c>
      <c r="F13" s="26" t="str">
        <f ca="1">IF(C11&gt;=4,"●","")</f>
        <v>●</v>
      </c>
      <c r="G13" s="27" t="str">
        <f ca="1">IF(C11&gt;=5,"●","")</f>
        <v>●</v>
      </c>
      <c r="H13" s="25" t="str">
        <f ca="1">IF(C11&gt;=6,"●","")</f>
        <v>●</v>
      </c>
      <c r="I13" s="26" t="str">
        <f ca="1">IF(C11&gt;=7,"●","")</f>
        <v>●</v>
      </c>
      <c r="J13" s="26" t="str">
        <f ca="1">IF(C11&gt;=8,"●","")</f>
        <v/>
      </c>
      <c r="K13" s="26" t="str">
        <f ca="1">IF(C11&gt;=9,"●","")</f>
        <v/>
      </c>
      <c r="L13" s="28" t="str">
        <f ca="1">IF(C11&gt;=10,"●","")</f>
        <v/>
      </c>
      <c r="M13" s="30"/>
      <c r="N13" s="30" t="str">
        <f ca="1">IF(K11&gt;=1,"○","")</f>
        <v>○</v>
      </c>
      <c r="O13" s="30" t="str">
        <f ca="1">IF(K11&gt;=2,"○","")</f>
        <v>○</v>
      </c>
      <c r="P13" s="30" t="str">
        <f ca="1">IF(K11&gt;=3,"○","")</f>
        <v>○</v>
      </c>
      <c r="Q13" s="30" t="str">
        <f ca="1">IF(K11&gt;=4,"○","")</f>
        <v/>
      </c>
      <c r="R13" s="30" t="str">
        <f ca="1">IF(K11&gt;=5,"○","")</f>
        <v/>
      </c>
      <c r="S13" s="30" t="str">
        <f ca="1">IF(K11&gt;=6,"○","")</f>
        <v/>
      </c>
      <c r="T13" s="30" t="str">
        <f ca="1">IF(K11&gt;=7,"○","")</f>
        <v/>
      </c>
      <c r="U13" s="30" t="str">
        <f ca="1">IF(K11&gt;=8,"○","")</f>
        <v/>
      </c>
      <c r="V13" s="29"/>
      <c r="W13" s="25" t="s">
        <v>45</v>
      </c>
      <c r="X13" s="26" t="s">
        <v>45</v>
      </c>
      <c r="Y13" s="26" t="s">
        <v>45</v>
      </c>
      <c r="Z13" s="26" t="s">
        <v>45</v>
      </c>
      <c r="AA13" s="27" t="s">
        <v>44</v>
      </c>
      <c r="AB13" s="25" t="s">
        <v>44</v>
      </c>
      <c r="AC13" s="26" t="s">
        <v>44</v>
      </c>
      <c r="AD13" s="26" t="s">
        <v>44</v>
      </c>
      <c r="AE13" s="26" t="s">
        <v>44</v>
      </c>
      <c r="AF13" s="28" t="s">
        <v>44</v>
      </c>
      <c r="AG13" s="30" t="str">
        <f ca="1">IF(W11&gt;=11,"○","")</f>
        <v>○</v>
      </c>
      <c r="AH13" s="30" t="str">
        <f ca="1">IF(W11&gt;=12,"○","")</f>
        <v/>
      </c>
      <c r="AI13" s="30" t="str">
        <f ca="1">IF(W11&gt;=13,"○","")</f>
        <v/>
      </c>
      <c r="AJ13" s="30" t="str">
        <f ca="1">IF(W11&gt;=14,"○","")</f>
        <v/>
      </c>
      <c r="AK13" s="30" t="str">
        <f ca="1">IF(W11&gt;=15,"○","")</f>
        <v/>
      </c>
      <c r="AL13" s="30" t="str">
        <f ca="1">IF(W11&gt;=16,"○","")</f>
        <v/>
      </c>
      <c r="AM13" s="30" t="str">
        <f ca="1">IF(W11&gt;=17,"○","")</f>
        <v/>
      </c>
      <c r="AN13" s="30" t="str">
        <f ca="1">IF(W11&gt;=18,"○","")</f>
        <v/>
      </c>
      <c r="AO13" s="30" t="str">
        <f ca="1">IF(W11&gt;=19,"○","")</f>
        <v/>
      </c>
    </row>
    <row r="14" spans="2:41" ht="22.5" customHeight="1" x14ac:dyDescent="0.15">
      <c r="B14" s="29"/>
      <c r="V14" s="29"/>
    </row>
    <row r="15" spans="2:41" ht="31.5" customHeight="1" x14ac:dyDescent="0.15">
      <c r="B15" s="29" t="s">
        <v>13</v>
      </c>
      <c r="C15" s="31">
        <f ca="1">VLOOKUP($BA87,$BC$122:$BE$145,2,TRUE)</f>
        <v>9</v>
      </c>
      <c r="D15" s="31"/>
      <c r="E15" s="31"/>
      <c r="F15" s="31"/>
      <c r="G15" s="31" t="s">
        <v>31</v>
      </c>
      <c r="H15" s="31"/>
      <c r="I15" s="31"/>
      <c r="J15" s="31"/>
      <c r="K15" s="31">
        <f ca="1">VLOOKUP($BA87,$BC$122:$BE$145,3,TRUE)</f>
        <v>1</v>
      </c>
      <c r="L15" s="31"/>
      <c r="M15" s="31"/>
      <c r="N15" s="31"/>
      <c r="O15" s="32" t="s">
        <v>30</v>
      </c>
      <c r="P15" s="32"/>
      <c r="Q15" s="32"/>
      <c r="R15" s="32"/>
      <c r="V15" s="29" t="s">
        <v>35</v>
      </c>
      <c r="W15" s="31">
        <f ca="1">VLOOKUP($BR87,$BJ$122:$BL$181,2,TRUE)</f>
        <v>16</v>
      </c>
      <c r="X15" s="31"/>
      <c r="Y15" s="31"/>
      <c r="Z15" s="31"/>
      <c r="AA15" s="31" t="s">
        <v>46</v>
      </c>
      <c r="AB15" s="31"/>
      <c r="AC15" s="31"/>
      <c r="AD15" s="31"/>
      <c r="AE15" s="31">
        <f ca="1">VLOOKUP($BR87,$BJ$122:$BL$181,3,TRUE)</f>
        <v>9</v>
      </c>
      <c r="AF15" s="31"/>
      <c r="AG15" s="31"/>
      <c r="AH15" s="31"/>
      <c r="AI15" s="32" t="s">
        <v>30</v>
      </c>
      <c r="AJ15" s="32"/>
      <c r="AK15" s="32"/>
      <c r="AL15" s="32"/>
      <c r="AM15" s="32"/>
      <c r="AN15" s="32"/>
      <c r="AO15" s="32"/>
    </row>
    <row r="16" spans="2:41" ht="6" customHeight="1" thickBot="1" x14ac:dyDescent="0.2">
      <c r="B16" s="29"/>
      <c r="V16" s="29"/>
    </row>
    <row r="17" spans="2:41" ht="12.75" customHeight="1" thickBot="1" x14ac:dyDescent="0.2">
      <c r="B17" s="29"/>
      <c r="C17" s="25" t="str">
        <f ca="1">IF(C15&gt;=1,"●","")</f>
        <v>●</v>
      </c>
      <c r="D17" s="26" t="str">
        <f ca="1">IF(C15&gt;=2,"●","")</f>
        <v>●</v>
      </c>
      <c r="E17" s="26" t="str">
        <f ca="1">IF(C15&gt;=3,"●","")</f>
        <v>●</v>
      </c>
      <c r="F17" s="26" t="str">
        <f ca="1">IF(C15&gt;=4,"●","")</f>
        <v>●</v>
      </c>
      <c r="G17" s="27" t="str">
        <f ca="1">IF(C15&gt;=5,"●","")</f>
        <v>●</v>
      </c>
      <c r="H17" s="25" t="str">
        <f ca="1">IF(C15&gt;=6,"●","")</f>
        <v>●</v>
      </c>
      <c r="I17" s="26" t="str">
        <f ca="1">IF(C15&gt;=7,"●","")</f>
        <v>●</v>
      </c>
      <c r="J17" s="26" t="str">
        <f ca="1">IF(C15&gt;=8,"●","")</f>
        <v>●</v>
      </c>
      <c r="K17" s="26" t="str">
        <f ca="1">IF(C15&gt;=9,"●","")</f>
        <v>●</v>
      </c>
      <c r="L17" s="28" t="str">
        <f ca="1">IF(C15&gt;=10,"●","")</f>
        <v/>
      </c>
      <c r="M17" s="30"/>
      <c r="N17" s="30" t="str">
        <f ca="1">IF(K15&gt;=1,"○","")</f>
        <v>○</v>
      </c>
      <c r="O17" s="30" t="str">
        <f ca="1">IF(K15&gt;=2,"○","")</f>
        <v/>
      </c>
      <c r="P17" s="30" t="str">
        <f ca="1">IF(K15&gt;=3,"○","")</f>
        <v/>
      </c>
      <c r="Q17" s="30" t="str">
        <f ca="1">IF(K15&gt;=4,"○","")</f>
        <v/>
      </c>
      <c r="R17" s="30" t="str">
        <f ca="1">IF(K15&gt;=5,"○","")</f>
        <v/>
      </c>
      <c r="S17" s="30" t="str">
        <f ca="1">IF(K15&gt;=6,"○","")</f>
        <v/>
      </c>
      <c r="T17" s="30" t="str">
        <f ca="1">IF(K15&gt;=7,"○","")</f>
        <v/>
      </c>
      <c r="U17" s="30" t="str">
        <f ca="1">IF(K15&gt;=8,"○","")</f>
        <v/>
      </c>
      <c r="V17" s="29"/>
      <c r="W17" s="25" t="s">
        <v>45</v>
      </c>
      <c r="X17" s="26" t="s">
        <v>45</v>
      </c>
      <c r="Y17" s="26" t="s">
        <v>45</v>
      </c>
      <c r="Z17" s="26" t="s">
        <v>45</v>
      </c>
      <c r="AA17" s="27" t="s">
        <v>44</v>
      </c>
      <c r="AB17" s="25" t="s">
        <v>44</v>
      </c>
      <c r="AC17" s="26" t="s">
        <v>44</v>
      </c>
      <c r="AD17" s="26" t="s">
        <v>44</v>
      </c>
      <c r="AE17" s="26" t="s">
        <v>44</v>
      </c>
      <c r="AF17" s="28" t="s">
        <v>44</v>
      </c>
      <c r="AG17" s="30" t="str">
        <f ca="1">IF(W15&gt;=11,"○","")</f>
        <v>○</v>
      </c>
      <c r="AH17" s="30" t="str">
        <f ca="1">IF(W15&gt;=12,"○","")</f>
        <v>○</v>
      </c>
      <c r="AI17" s="30" t="str">
        <f ca="1">IF(W15&gt;=13,"○","")</f>
        <v>○</v>
      </c>
      <c r="AJ17" s="30" t="str">
        <f ca="1">IF(W15&gt;=14,"○","")</f>
        <v>○</v>
      </c>
      <c r="AK17" s="30" t="str">
        <f ca="1">IF(W15&gt;=15,"○","")</f>
        <v>○</v>
      </c>
      <c r="AL17" s="30" t="str">
        <f ca="1">IF(W15&gt;=16,"○","")</f>
        <v>○</v>
      </c>
      <c r="AM17" s="30" t="str">
        <f ca="1">IF(W15&gt;=17,"○","")</f>
        <v/>
      </c>
      <c r="AN17" s="30" t="str">
        <f ca="1">IF(W15&gt;=18,"○","")</f>
        <v/>
      </c>
      <c r="AO17" s="30" t="str">
        <f ca="1">IF(W15&gt;=19,"○","")</f>
        <v/>
      </c>
    </row>
    <row r="18" spans="2:41" ht="22.5" customHeight="1" x14ac:dyDescent="0.15">
      <c r="B18" s="29"/>
      <c r="V18" s="29"/>
    </row>
    <row r="19" spans="2:41" ht="31.5" customHeight="1" x14ac:dyDescent="0.15">
      <c r="B19" s="29" t="s">
        <v>15</v>
      </c>
      <c r="C19" s="31">
        <f ca="1">VLOOKUP($BA91,$BC$122:$BE$166,2,TRUE)</f>
        <v>8</v>
      </c>
      <c r="D19" s="31"/>
      <c r="E19" s="31"/>
      <c r="F19" s="31"/>
      <c r="G19" s="31" t="s">
        <v>31</v>
      </c>
      <c r="H19" s="31"/>
      <c r="I19" s="31"/>
      <c r="J19" s="31"/>
      <c r="K19" s="31">
        <f ca="1">VLOOKUP($BA91,$BC$122:$BE$166,3,TRUE)</f>
        <v>3</v>
      </c>
      <c r="L19" s="31"/>
      <c r="M19" s="31"/>
      <c r="N19" s="31"/>
      <c r="O19" s="32" t="s">
        <v>30</v>
      </c>
      <c r="P19" s="32"/>
      <c r="Q19" s="32"/>
      <c r="R19" s="32"/>
      <c r="V19" s="29" t="s">
        <v>36</v>
      </c>
      <c r="W19" s="31">
        <f ca="1">VLOOKUP($BR91,$BJ$122:$BL$181,2,TRUE)</f>
        <v>14</v>
      </c>
      <c r="X19" s="31"/>
      <c r="Y19" s="31"/>
      <c r="Z19" s="31"/>
      <c r="AA19" s="31" t="s">
        <v>46</v>
      </c>
      <c r="AB19" s="31"/>
      <c r="AC19" s="31"/>
      <c r="AD19" s="31"/>
      <c r="AE19" s="31">
        <f ca="1">VLOOKUP($BR91,$BJ$122:$BL$181,3,TRUE)</f>
        <v>2</v>
      </c>
      <c r="AF19" s="31"/>
      <c r="AG19" s="31"/>
      <c r="AH19" s="31"/>
      <c r="AI19" s="32" t="s">
        <v>30</v>
      </c>
      <c r="AJ19" s="32"/>
      <c r="AK19" s="32"/>
      <c r="AL19" s="32"/>
      <c r="AM19" s="32"/>
      <c r="AN19" s="32"/>
      <c r="AO19" s="32"/>
    </row>
    <row r="20" spans="2:41" ht="6" customHeight="1" thickBot="1" x14ac:dyDescent="0.2">
      <c r="B20" s="29"/>
      <c r="V20" s="29"/>
    </row>
    <row r="21" spans="2:41" ht="12.75" customHeight="1" thickBot="1" x14ac:dyDescent="0.2">
      <c r="B21" s="29"/>
      <c r="C21" s="25" t="str">
        <f ca="1">IF(C19&gt;=1,"●","")</f>
        <v>●</v>
      </c>
      <c r="D21" s="26" t="str">
        <f ca="1">IF(C19&gt;=2,"●","")</f>
        <v>●</v>
      </c>
      <c r="E21" s="26" t="str">
        <f ca="1">IF(C19&gt;=3,"●","")</f>
        <v>●</v>
      </c>
      <c r="F21" s="26" t="str">
        <f ca="1">IF(C19&gt;=4,"●","")</f>
        <v>●</v>
      </c>
      <c r="G21" s="27" t="str">
        <f ca="1">IF(C19&gt;=5,"●","")</f>
        <v>●</v>
      </c>
      <c r="H21" s="25" t="str">
        <f ca="1">IF(C19&gt;=6,"●","")</f>
        <v>●</v>
      </c>
      <c r="I21" s="26" t="str">
        <f ca="1">IF(C19&gt;=7,"●","")</f>
        <v>●</v>
      </c>
      <c r="J21" s="26" t="str">
        <f ca="1">IF(C19&gt;=8,"●","")</f>
        <v>●</v>
      </c>
      <c r="K21" s="26" t="str">
        <f ca="1">IF(C19&gt;=9,"●","")</f>
        <v/>
      </c>
      <c r="L21" s="28" t="str">
        <f ca="1">IF(C19&gt;=10,"●","")</f>
        <v/>
      </c>
      <c r="M21" s="30"/>
      <c r="N21" s="30" t="str">
        <f ca="1">IF(K19&gt;=1,"○","")</f>
        <v>○</v>
      </c>
      <c r="O21" s="30" t="str">
        <f ca="1">IF(K19&gt;=2,"○","")</f>
        <v>○</v>
      </c>
      <c r="P21" s="30" t="str">
        <f ca="1">IF(K19&gt;=3,"○","")</f>
        <v>○</v>
      </c>
      <c r="Q21" s="30" t="str">
        <f ca="1">IF(K19&gt;=4,"○","")</f>
        <v/>
      </c>
      <c r="R21" s="30" t="str">
        <f ca="1">IF(K19&gt;=5,"○","")</f>
        <v/>
      </c>
      <c r="S21" s="30" t="str">
        <f ca="1">IF(K19&gt;=6,"○","")</f>
        <v/>
      </c>
      <c r="T21" s="30" t="str">
        <f ca="1">IF(K19&gt;=7,"○","")</f>
        <v/>
      </c>
      <c r="U21" s="30" t="str">
        <f ca="1">IF(K19&gt;=8,"○","")</f>
        <v/>
      </c>
      <c r="V21" s="29"/>
      <c r="W21" s="25" t="s">
        <v>45</v>
      </c>
      <c r="X21" s="26" t="s">
        <v>45</v>
      </c>
      <c r="Y21" s="26" t="s">
        <v>45</v>
      </c>
      <c r="Z21" s="26" t="s">
        <v>45</v>
      </c>
      <c r="AA21" s="27" t="s">
        <v>44</v>
      </c>
      <c r="AB21" s="25" t="s">
        <v>44</v>
      </c>
      <c r="AC21" s="26" t="s">
        <v>44</v>
      </c>
      <c r="AD21" s="26" t="s">
        <v>44</v>
      </c>
      <c r="AE21" s="26" t="s">
        <v>44</v>
      </c>
      <c r="AF21" s="28" t="s">
        <v>44</v>
      </c>
      <c r="AG21" s="30" t="str">
        <f ca="1">IF(W19&gt;=11,"○","")</f>
        <v>○</v>
      </c>
      <c r="AH21" s="30" t="str">
        <f ca="1">IF(W19&gt;=12,"○","")</f>
        <v>○</v>
      </c>
      <c r="AI21" s="30" t="str">
        <f ca="1">IF(W19&gt;=13,"○","")</f>
        <v>○</v>
      </c>
      <c r="AJ21" s="30" t="str">
        <f ca="1">IF(W19&gt;=14,"○","")</f>
        <v>○</v>
      </c>
      <c r="AK21" s="30" t="str">
        <f ca="1">IF(W19&gt;=15,"○","")</f>
        <v/>
      </c>
      <c r="AL21" s="30" t="str">
        <f ca="1">IF(W19&gt;=16,"○","")</f>
        <v/>
      </c>
      <c r="AM21" s="30" t="str">
        <f ca="1">IF(W19&gt;=17,"○","")</f>
        <v/>
      </c>
      <c r="AN21" s="30" t="str">
        <f ca="1">IF(W19&gt;=18,"○","")</f>
        <v/>
      </c>
      <c r="AO21" s="30" t="str">
        <f ca="1">IF(W19&gt;=19,"○","")</f>
        <v/>
      </c>
    </row>
    <row r="22" spans="2:41" ht="22.5" customHeight="1" x14ac:dyDescent="0.15">
      <c r="B22" s="29"/>
      <c r="V22" s="29"/>
    </row>
    <row r="23" spans="2:41" ht="31.5" customHeight="1" x14ac:dyDescent="0.15">
      <c r="B23" s="29" t="s">
        <v>17</v>
      </c>
      <c r="C23" s="31">
        <f ca="1">VLOOKUP($BA95,$BC$122:$BE$166,2,TRUE)</f>
        <v>8</v>
      </c>
      <c r="D23" s="31"/>
      <c r="E23" s="31"/>
      <c r="F23" s="31"/>
      <c r="G23" s="31" t="s">
        <v>31</v>
      </c>
      <c r="H23" s="31"/>
      <c r="I23" s="31"/>
      <c r="J23" s="31"/>
      <c r="K23" s="31">
        <f ca="1">VLOOKUP($BA95,$BC$122:$BE$166,3,TRUE)</f>
        <v>5</v>
      </c>
      <c r="L23" s="31"/>
      <c r="M23" s="31"/>
      <c r="N23" s="31"/>
      <c r="O23" s="32" t="s">
        <v>30</v>
      </c>
      <c r="P23" s="32"/>
      <c r="Q23" s="32"/>
      <c r="R23" s="32"/>
      <c r="V23" s="29" t="s">
        <v>37</v>
      </c>
      <c r="W23" s="31">
        <f ca="1">VLOOKUP($BR95,$BJ$122:$BL$181,2,TRUE)</f>
        <v>12</v>
      </c>
      <c r="X23" s="31"/>
      <c r="Y23" s="31"/>
      <c r="Z23" s="31"/>
      <c r="AA23" s="31" t="s">
        <v>46</v>
      </c>
      <c r="AB23" s="31"/>
      <c r="AC23" s="31"/>
      <c r="AD23" s="31"/>
      <c r="AE23" s="31">
        <f ca="1">VLOOKUP($BR95,$BJ$122:$BL$181,3,TRUE)</f>
        <v>2</v>
      </c>
      <c r="AF23" s="31"/>
      <c r="AG23" s="31"/>
      <c r="AH23" s="31"/>
      <c r="AI23" s="32" t="s">
        <v>30</v>
      </c>
      <c r="AJ23" s="32"/>
      <c r="AK23" s="32"/>
      <c r="AL23" s="32"/>
      <c r="AM23" s="32"/>
      <c r="AN23" s="32"/>
      <c r="AO23" s="32"/>
    </row>
    <row r="24" spans="2:41" ht="6" customHeight="1" thickBot="1" x14ac:dyDescent="0.2">
      <c r="B24" s="29"/>
      <c r="V24" s="29"/>
    </row>
    <row r="25" spans="2:41" ht="12.75" customHeight="1" thickBot="1" x14ac:dyDescent="0.2">
      <c r="B25" s="29"/>
      <c r="C25" s="25" t="str">
        <f ca="1">IF(C23&gt;=1,"●","")</f>
        <v>●</v>
      </c>
      <c r="D25" s="26" t="str">
        <f ca="1">IF(C23&gt;=2,"●","")</f>
        <v>●</v>
      </c>
      <c r="E25" s="26" t="str">
        <f ca="1">IF(C23&gt;=3,"●","")</f>
        <v>●</v>
      </c>
      <c r="F25" s="26" t="str">
        <f ca="1">IF(C23&gt;=4,"●","")</f>
        <v>●</v>
      </c>
      <c r="G25" s="27" t="str">
        <f ca="1">IF(C23&gt;=5,"●","")</f>
        <v>●</v>
      </c>
      <c r="H25" s="25" t="str">
        <f ca="1">IF(C23&gt;=6,"●","")</f>
        <v>●</v>
      </c>
      <c r="I25" s="26" t="str">
        <f ca="1">IF(C23&gt;=7,"●","")</f>
        <v>●</v>
      </c>
      <c r="J25" s="26" t="str">
        <f ca="1">IF(C23&gt;=8,"●","")</f>
        <v>●</v>
      </c>
      <c r="K25" s="26" t="str">
        <f ca="1">IF(C23&gt;=9,"●","")</f>
        <v/>
      </c>
      <c r="L25" s="28" t="str">
        <f ca="1">IF(C23&gt;=10,"●","")</f>
        <v/>
      </c>
      <c r="M25" s="30"/>
      <c r="N25" s="30" t="str">
        <f ca="1">IF(K23&gt;=1,"○","")</f>
        <v>○</v>
      </c>
      <c r="O25" s="30" t="str">
        <f ca="1">IF(K23&gt;=2,"○","")</f>
        <v>○</v>
      </c>
      <c r="P25" s="30" t="str">
        <f ca="1">IF(K23&gt;=3,"○","")</f>
        <v>○</v>
      </c>
      <c r="Q25" s="30" t="str">
        <f ca="1">IF(K23&gt;=4,"○","")</f>
        <v>○</v>
      </c>
      <c r="R25" s="30" t="str">
        <f ca="1">IF(K23&gt;=5,"○","")</f>
        <v>○</v>
      </c>
      <c r="S25" s="30" t="str">
        <f ca="1">IF(K23&gt;=6,"○","")</f>
        <v/>
      </c>
      <c r="T25" s="30" t="str">
        <f ca="1">IF(K23&gt;=7,"○","")</f>
        <v/>
      </c>
      <c r="U25" s="30" t="str">
        <f ca="1">IF(K23&gt;=8,"○","")</f>
        <v/>
      </c>
      <c r="V25" s="29"/>
      <c r="W25" s="25" t="s">
        <v>45</v>
      </c>
      <c r="X25" s="26" t="s">
        <v>45</v>
      </c>
      <c r="Y25" s="26" t="s">
        <v>45</v>
      </c>
      <c r="Z25" s="26" t="s">
        <v>45</v>
      </c>
      <c r="AA25" s="27" t="s">
        <v>44</v>
      </c>
      <c r="AB25" s="25" t="s">
        <v>44</v>
      </c>
      <c r="AC25" s="26" t="s">
        <v>44</v>
      </c>
      <c r="AD25" s="26" t="s">
        <v>44</v>
      </c>
      <c r="AE25" s="26" t="s">
        <v>44</v>
      </c>
      <c r="AF25" s="28" t="s">
        <v>44</v>
      </c>
      <c r="AG25" s="30" t="str">
        <f ca="1">IF(W23&gt;=11,"○","")</f>
        <v>○</v>
      </c>
      <c r="AH25" s="30" t="str">
        <f ca="1">IF(W23&gt;=12,"○","")</f>
        <v>○</v>
      </c>
      <c r="AI25" s="30" t="str">
        <f ca="1">IF(W23&gt;=13,"○","")</f>
        <v/>
      </c>
      <c r="AJ25" s="30" t="str">
        <f ca="1">IF(W23&gt;=14,"○","")</f>
        <v/>
      </c>
      <c r="AK25" s="30" t="str">
        <f ca="1">IF(W23&gt;=15,"○","")</f>
        <v/>
      </c>
      <c r="AL25" s="30" t="str">
        <f ca="1">IF(W23&gt;=16,"○","")</f>
        <v/>
      </c>
      <c r="AM25" s="30" t="str">
        <f ca="1">IF(W23&gt;=17,"○","")</f>
        <v/>
      </c>
      <c r="AN25" s="30" t="str">
        <f ca="1">IF(W23&gt;=18,"○","")</f>
        <v/>
      </c>
      <c r="AO25" s="30" t="str">
        <f ca="1">IF(W23&gt;=19,"○","")</f>
        <v/>
      </c>
    </row>
    <row r="26" spans="2:41" ht="22.5" customHeight="1" x14ac:dyDescent="0.15">
      <c r="B26" s="29"/>
      <c r="V26" s="29"/>
    </row>
    <row r="27" spans="2:41" ht="31.5" customHeight="1" x14ac:dyDescent="0.15">
      <c r="B27" s="29" t="s">
        <v>19</v>
      </c>
      <c r="C27" s="31">
        <f ca="1">VLOOKUP($BA99,$BC$122:$BE$166,2,TRUE)</f>
        <v>9</v>
      </c>
      <c r="D27" s="31"/>
      <c r="E27" s="31"/>
      <c r="F27" s="31"/>
      <c r="G27" s="31" t="s">
        <v>31</v>
      </c>
      <c r="H27" s="31"/>
      <c r="I27" s="31"/>
      <c r="J27" s="31"/>
      <c r="K27" s="31">
        <f ca="1">VLOOKUP($BA99,$BC$122:$BE$166,3,TRUE)</f>
        <v>2</v>
      </c>
      <c r="L27" s="31"/>
      <c r="M27" s="31"/>
      <c r="N27" s="31"/>
      <c r="O27" s="32" t="s">
        <v>30</v>
      </c>
      <c r="P27" s="32"/>
      <c r="Q27" s="32"/>
      <c r="R27" s="32"/>
      <c r="V27" s="29" t="s">
        <v>38</v>
      </c>
      <c r="W27" s="31">
        <f ca="1">VLOOKUP($BR99,$BJ$122:$BL$181,2,TRUE)</f>
        <v>19</v>
      </c>
      <c r="X27" s="31"/>
      <c r="Y27" s="31"/>
      <c r="Z27" s="31"/>
      <c r="AA27" s="31" t="s">
        <v>46</v>
      </c>
      <c r="AB27" s="31"/>
      <c r="AC27" s="31"/>
      <c r="AD27" s="31"/>
      <c r="AE27" s="31">
        <f ca="1">VLOOKUP($BR99,$BJ$122:$BL$181,3,TRUE)</f>
        <v>8</v>
      </c>
      <c r="AF27" s="31"/>
      <c r="AG27" s="31"/>
      <c r="AH27" s="31"/>
      <c r="AI27" s="32" t="s">
        <v>30</v>
      </c>
      <c r="AJ27" s="32"/>
      <c r="AK27" s="32"/>
      <c r="AL27" s="32"/>
      <c r="AM27" s="32"/>
      <c r="AN27" s="32"/>
      <c r="AO27" s="32"/>
    </row>
    <row r="28" spans="2:41" ht="6" customHeight="1" thickBot="1" x14ac:dyDescent="0.2">
      <c r="B28" s="29"/>
      <c r="V28" s="29"/>
    </row>
    <row r="29" spans="2:41" ht="12.75" customHeight="1" thickBot="1" x14ac:dyDescent="0.2">
      <c r="B29" s="29"/>
      <c r="C29" s="25" t="str">
        <f ca="1">IF(C27&gt;=1,"●","")</f>
        <v>●</v>
      </c>
      <c r="D29" s="26" t="str">
        <f ca="1">IF(C27&gt;=2,"●","")</f>
        <v>●</v>
      </c>
      <c r="E29" s="26" t="str">
        <f ca="1">IF(C27&gt;=3,"●","")</f>
        <v>●</v>
      </c>
      <c r="F29" s="26" t="str">
        <f ca="1">IF(C27&gt;=4,"●","")</f>
        <v>●</v>
      </c>
      <c r="G29" s="27" t="str">
        <f ca="1">IF(C27&gt;=5,"●","")</f>
        <v>●</v>
      </c>
      <c r="H29" s="25" t="str">
        <f ca="1">IF(C27&gt;=6,"●","")</f>
        <v>●</v>
      </c>
      <c r="I29" s="26" t="str">
        <f ca="1">IF(C27&gt;=7,"●","")</f>
        <v>●</v>
      </c>
      <c r="J29" s="26" t="str">
        <f ca="1">IF(C27&gt;=8,"●","")</f>
        <v>●</v>
      </c>
      <c r="K29" s="26" t="str">
        <f ca="1">IF(C27&gt;=9,"●","")</f>
        <v>●</v>
      </c>
      <c r="L29" s="28" t="str">
        <f ca="1">IF(C27&gt;=10,"●","")</f>
        <v/>
      </c>
      <c r="M29" s="30"/>
      <c r="N29" s="30" t="str">
        <f ca="1">IF(K27&gt;=1,"○","")</f>
        <v>○</v>
      </c>
      <c r="O29" s="30" t="str">
        <f ca="1">IF(K27&gt;=2,"○","")</f>
        <v>○</v>
      </c>
      <c r="P29" s="30" t="str">
        <f ca="1">IF(K27&gt;=3,"○","")</f>
        <v/>
      </c>
      <c r="Q29" s="30" t="str">
        <f ca="1">IF(K27&gt;=4,"○","")</f>
        <v/>
      </c>
      <c r="R29" s="30" t="str">
        <f ca="1">IF(K27&gt;=5,"○","")</f>
        <v/>
      </c>
      <c r="S29" s="30" t="str">
        <f ca="1">IF(K27&gt;=6,"○","")</f>
        <v/>
      </c>
      <c r="T29" s="30" t="str">
        <f ca="1">IF(K27&gt;=7,"○","")</f>
        <v/>
      </c>
      <c r="U29" s="30" t="str">
        <f ca="1">IF(K27&gt;=8,"○","")</f>
        <v/>
      </c>
      <c r="V29" s="29"/>
      <c r="W29" s="25" t="s">
        <v>45</v>
      </c>
      <c r="X29" s="26" t="s">
        <v>45</v>
      </c>
      <c r="Y29" s="26" t="s">
        <v>45</v>
      </c>
      <c r="Z29" s="26" t="s">
        <v>45</v>
      </c>
      <c r="AA29" s="27" t="s">
        <v>44</v>
      </c>
      <c r="AB29" s="25" t="s">
        <v>44</v>
      </c>
      <c r="AC29" s="26" t="s">
        <v>44</v>
      </c>
      <c r="AD29" s="26" t="s">
        <v>44</v>
      </c>
      <c r="AE29" s="26" t="s">
        <v>44</v>
      </c>
      <c r="AF29" s="28" t="s">
        <v>44</v>
      </c>
      <c r="AG29" s="30" t="str">
        <f ca="1">IF(W27&gt;=11,"○","")</f>
        <v>○</v>
      </c>
      <c r="AH29" s="30" t="str">
        <f ca="1">IF(W27&gt;=12,"○","")</f>
        <v>○</v>
      </c>
      <c r="AI29" s="30" t="str">
        <f ca="1">IF(W27&gt;=13,"○","")</f>
        <v>○</v>
      </c>
      <c r="AJ29" s="30" t="str">
        <f ca="1">IF(W27&gt;=14,"○","")</f>
        <v>○</v>
      </c>
      <c r="AK29" s="30" t="str">
        <f ca="1">IF(W27&gt;=15,"○","")</f>
        <v>○</v>
      </c>
      <c r="AL29" s="30" t="str">
        <f ca="1">IF(W27&gt;=16,"○","")</f>
        <v>○</v>
      </c>
      <c r="AM29" s="30" t="str">
        <f ca="1">IF(W27&gt;=17,"○","")</f>
        <v>○</v>
      </c>
      <c r="AN29" s="30" t="str">
        <f ca="1">IF(W27&gt;=18,"○","")</f>
        <v>○</v>
      </c>
      <c r="AO29" s="30" t="str">
        <f ca="1">IF(W27&gt;=19,"○","")</f>
        <v>○</v>
      </c>
    </row>
    <row r="30" spans="2:41" ht="22.5" customHeight="1" x14ac:dyDescent="0.15">
      <c r="B30" s="29"/>
      <c r="V30" s="29"/>
    </row>
    <row r="31" spans="2:41" ht="31.5" customHeight="1" x14ac:dyDescent="0.15">
      <c r="B31" s="29" t="s">
        <v>22</v>
      </c>
      <c r="C31" s="31">
        <f ca="1">VLOOKUP($BA103,$BC$122:$BE$166,2,TRUE)</f>
        <v>7</v>
      </c>
      <c r="D31" s="31"/>
      <c r="E31" s="31"/>
      <c r="F31" s="31"/>
      <c r="G31" s="31" t="s">
        <v>31</v>
      </c>
      <c r="H31" s="31"/>
      <c r="I31" s="31"/>
      <c r="J31" s="31"/>
      <c r="K31" s="31">
        <f ca="1">VLOOKUP($BA103,$BC$122:$BE$166,3,TRUE)</f>
        <v>4</v>
      </c>
      <c r="L31" s="31"/>
      <c r="M31" s="31"/>
      <c r="N31" s="31"/>
      <c r="O31" s="32" t="s">
        <v>30</v>
      </c>
      <c r="P31" s="32"/>
      <c r="Q31" s="32"/>
      <c r="R31" s="32"/>
      <c r="V31" s="29" t="s">
        <v>39</v>
      </c>
      <c r="W31" s="31">
        <f ca="1">VLOOKUP($BA103,$BJ$122:$BL$181,2,TRUE)</f>
        <v>11</v>
      </c>
      <c r="X31" s="31"/>
      <c r="Y31" s="31"/>
      <c r="Z31" s="31"/>
      <c r="AA31" s="31" t="s">
        <v>46</v>
      </c>
      <c r="AB31" s="31"/>
      <c r="AC31" s="31"/>
      <c r="AD31" s="31"/>
      <c r="AE31" s="31">
        <f ca="1">VLOOKUP($BA103,$BJ$122:$BL$181,3,TRUE)</f>
        <v>8</v>
      </c>
      <c r="AF31" s="31"/>
      <c r="AG31" s="31"/>
      <c r="AH31" s="31"/>
      <c r="AI31" s="32" t="s">
        <v>30</v>
      </c>
      <c r="AJ31" s="32"/>
      <c r="AK31" s="32"/>
      <c r="AL31" s="32"/>
      <c r="AM31" s="32"/>
      <c r="AN31" s="32"/>
      <c r="AO31" s="32"/>
    </row>
    <row r="32" spans="2:41" ht="6" customHeight="1" thickBot="1" x14ac:dyDescent="0.2">
      <c r="B32" s="29"/>
      <c r="V32" s="29"/>
    </row>
    <row r="33" spans="2:41" ht="12.75" customHeight="1" thickBot="1" x14ac:dyDescent="0.2">
      <c r="B33" s="29"/>
      <c r="C33" s="25" t="str">
        <f ca="1">IF(C31&gt;=1,"●","")</f>
        <v>●</v>
      </c>
      <c r="D33" s="26" t="str">
        <f ca="1">IF(C31&gt;=2,"●","")</f>
        <v>●</v>
      </c>
      <c r="E33" s="26" t="str">
        <f ca="1">IF(C31&gt;=3,"●","")</f>
        <v>●</v>
      </c>
      <c r="F33" s="26" t="str">
        <f ca="1">IF(C31&gt;=4,"●","")</f>
        <v>●</v>
      </c>
      <c r="G33" s="27" t="str">
        <f ca="1">IF(C31&gt;=5,"●","")</f>
        <v>●</v>
      </c>
      <c r="H33" s="25" t="str">
        <f ca="1">IF(C31&gt;=6,"●","")</f>
        <v>●</v>
      </c>
      <c r="I33" s="26" t="str">
        <f ca="1">IF(C31&gt;=7,"●","")</f>
        <v>●</v>
      </c>
      <c r="J33" s="26" t="str">
        <f ca="1">IF(C31&gt;=8,"●","")</f>
        <v/>
      </c>
      <c r="K33" s="26" t="str">
        <f ca="1">IF(C31&gt;=9,"●","")</f>
        <v/>
      </c>
      <c r="L33" s="28" t="str">
        <f ca="1">IF(C31&gt;=10,"●","")</f>
        <v/>
      </c>
      <c r="M33" s="30"/>
      <c r="N33" s="30" t="str">
        <f ca="1">IF(K31&gt;=1,"○","")</f>
        <v>○</v>
      </c>
      <c r="O33" s="30" t="str">
        <f ca="1">IF(K31&gt;=2,"○","")</f>
        <v>○</v>
      </c>
      <c r="P33" s="30" t="str">
        <f ca="1">IF(K31&gt;=3,"○","")</f>
        <v>○</v>
      </c>
      <c r="Q33" s="30" t="str">
        <f ca="1">IF(K31&gt;=4,"○","")</f>
        <v>○</v>
      </c>
      <c r="R33" s="30" t="str">
        <f ca="1">IF(K31&gt;=5,"○","")</f>
        <v/>
      </c>
      <c r="S33" s="30" t="str">
        <f ca="1">IF(K31&gt;=6,"○","")</f>
        <v/>
      </c>
      <c r="T33" s="30" t="str">
        <f ca="1">IF(K31&gt;=7,"○","")</f>
        <v/>
      </c>
      <c r="U33" s="30" t="str">
        <f ca="1">IF(K31&gt;=8,"○","")</f>
        <v/>
      </c>
      <c r="V33" s="29"/>
      <c r="W33" s="25" t="s">
        <v>45</v>
      </c>
      <c r="X33" s="26" t="s">
        <v>45</v>
      </c>
      <c r="Y33" s="26" t="s">
        <v>45</v>
      </c>
      <c r="Z33" s="26" t="s">
        <v>45</v>
      </c>
      <c r="AA33" s="27" t="s">
        <v>44</v>
      </c>
      <c r="AB33" s="25" t="s">
        <v>44</v>
      </c>
      <c r="AC33" s="26" t="s">
        <v>44</v>
      </c>
      <c r="AD33" s="26" t="s">
        <v>44</v>
      </c>
      <c r="AE33" s="26" t="s">
        <v>44</v>
      </c>
      <c r="AF33" s="28" t="s">
        <v>44</v>
      </c>
      <c r="AG33" s="30" t="str">
        <f ca="1">IF(W31&gt;=11,"○","")</f>
        <v>○</v>
      </c>
      <c r="AH33" s="30" t="str">
        <f ca="1">IF(W31&gt;=12,"○","")</f>
        <v/>
      </c>
      <c r="AI33" s="30" t="str">
        <f ca="1">IF(W31&gt;=13,"○","")</f>
        <v/>
      </c>
      <c r="AJ33" s="30" t="str">
        <f ca="1">IF(W31&gt;=14,"○","")</f>
        <v/>
      </c>
      <c r="AK33" s="30" t="str">
        <f ca="1">IF(W31&gt;=15,"○","")</f>
        <v/>
      </c>
      <c r="AL33" s="30" t="str">
        <f ca="1">IF(W31&gt;=16,"○","")</f>
        <v/>
      </c>
      <c r="AM33" s="30" t="str">
        <f ca="1">IF(W31&gt;=17,"○","")</f>
        <v/>
      </c>
      <c r="AN33" s="30" t="str">
        <f ca="1">IF(W31&gt;=18,"○","")</f>
        <v/>
      </c>
      <c r="AO33" s="30" t="str">
        <f ca="1">IF(W31&gt;=19,"○","")</f>
        <v/>
      </c>
    </row>
    <row r="34" spans="2:41" ht="22.5" customHeight="1" x14ac:dyDescent="0.15">
      <c r="B34" s="29"/>
      <c r="V34" s="29"/>
    </row>
    <row r="35" spans="2:41" ht="31.5" customHeight="1" x14ac:dyDescent="0.15">
      <c r="B35" s="29" t="s">
        <v>24</v>
      </c>
      <c r="C35" s="31">
        <f ca="1">VLOOKUP($BA107,$BC$122:$BE$166,2,TRUE)</f>
        <v>8</v>
      </c>
      <c r="D35" s="31"/>
      <c r="E35" s="31"/>
      <c r="F35" s="31"/>
      <c r="G35" s="31" t="s">
        <v>31</v>
      </c>
      <c r="H35" s="31"/>
      <c r="I35" s="31"/>
      <c r="J35" s="31"/>
      <c r="K35" s="31">
        <f ca="1">VLOOKUP($BA107,$BC$122:$BE$166,3,TRUE)</f>
        <v>2</v>
      </c>
      <c r="L35" s="31"/>
      <c r="M35" s="31"/>
      <c r="N35" s="31"/>
      <c r="O35" s="32" t="s">
        <v>30</v>
      </c>
      <c r="P35" s="32"/>
      <c r="Q35" s="32"/>
      <c r="R35" s="32"/>
      <c r="V35" s="29" t="s">
        <v>40</v>
      </c>
      <c r="W35" s="31">
        <f ca="1">VLOOKUP($BR107,$BJ$122:$BL$181,2,TRUE)</f>
        <v>16</v>
      </c>
      <c r="X35" s="31"/>
      <c r="Y35" s="31"/>
      <c r="Z35" s="31"/>
      <c r="AA35" s="31" t="s">
        <v>46</v>
      </c>
      <c r="AB35" s="31"/>
      <c r="AC35" s="31"/>
      <c r="AD35" s="31"/>
      <c r="AE35" s="31">
        <f ca="1">VLOOKUP($BR107,$BJ$122:$BL$181,3,TRUE)</f>
        <v>5</v>
      </c>
      <c r="AF35" s="31"/>
      <c r="AG35" s="31"/>
      <c r="AH35" s="31"/>
      <c r="AI35" s="32" t="s">
        <v>30</v>
      </c>
      <c r="AJ35" s="32"/>
      <c r="AK35" s="32"/>
      <c r="AL35" s="32"/>
      <c r="AM35" s="32"/>
      <c r="AN35" s="32"/>
      <c r="AO35" s="32"/>
    </row>
    <row r="36" spans="2:41" ht="6" customHeight="1" thickBot="1" x14ac:dyDescent="0.2">
      <c r="B36" s="29"/>
      <c r="V36" s="29"/>
    </row>
    <row r="37" spans="2:41" ht="12.75" customHeight="1" thickBot="1" x14ac:dyDescent="0.2">
      <c r="B37" s="29"/>
      <c r="C37" s="25" t="str">
        <f ca="1">IF(C35&gt;=1,"●","")</f>
        <v>●</v>
      </c>
      <c r="D37" s="26" t="str">
        <f ca="1">IF(C35&gt;=2,"●","")</f>
        <v>●</v>
      </c>
      <c r="E37" s="26" t="str">
        <f ca="1">IF(C35&gt;=3,"●","")</f>
        <v>●</v>
      </c>
      <c r="F37" s="26" t="str">
        <f ca="1">IF(C35&gt;=4,"●","")</f>
        <v>●</v>
      </c>
      <c r="G37" s="27" t="str">
        <f ca="1">IF(C35&gt;=5,"●","")</f>
        <v>●</v>
      </c>
      <c r="H37" s="25" t="str">
        <f ca="1">IF(C35&gt;=6,"●","")</f>
        <v>●</v>
      </c>
      <c r="I37" s="26" t="str">
        <f ca="1">IF(C35&gt;=7,"●","")</f>
        <v>●</v>
      </c>
      <c r="J37" s="26" t="str">
        <f ca="1">IF(C35&gt;=8,"●","")</f>
        <v>●</v>
      </c>
      <c r="K37" s="26" t="str">
        <f ca="1">IF(C35&gt;=9,"●","")</f>
        <v/>
      </c>
      <c r="L37" s="28" t="str">
        <f ca="1">IF(C35&gt;=10,"●","")</f>
        <v/>
      </c>
      <c r="M37" s="30"/>
      <c r="N37" s="30" t="str">
        <f ca="1">IF(K35&gt;=1,"○","")</f>
        <v>○</v>
      </c>
      <c r="O37" s="30" t="str">
        <f ca="1">IF(K35&gt;=2,"○","")</f>
        <v>○</v>
      </c>
      <c r="P37" s="30" t="str">
        <f ca="1">IF(K35&gt;=3,"○","")</f>
        <v/>
      </c>
      <c r="Q37" s="30" t="str">
        <f ca="1">IF(K35&gt;=4,"○","")</f>
        <v/>
      </c>
      <c r="R37" s="30" t="str">
        <f ca="1">IF(K35&gt;=5,"○","")</f>
        <v/>
      </c>
      <c r="S37" s="30" t="str">
        <f ca="1">IF(K35&gt;=6,"○","")</f>
        <v/>
      </c>
      <c r="T37" s="30" t="str">
        <f ca="1">IF(K35&gt;=7,"○","")</f>
        <v/>
      </c>
      <c r="U37" s="30" t="str">
        <f ca="1">IF(K35&gt;=8,"○","")</f>
        <v/>
      </c>
      <c r="V37" s="29"/>
      <c r="W37" s="25" t="s">
        <v>45</v>
      </c>
      <c r="X37" s="26" t="s">
        <v>45</v>
      </c>
      <c r="Y37" s="26" t="s">
        <v>45</v>
      </c>
      <c r="Z37" s="26" t="s">
        <v>45</v>
      </c>
      <c r="AA37" s="27" t="s">
        <v>44</v>
      </c>
      <c r="AB37" s="25" t="s">
        <v>44</v>
      </c>
      <c r="AC37" s="26" t="s">
        <v>44</v>
      </c>
      <c r="AD37" s="26" t="s">
        <v>44</v>
      </c>
      <c r="AE37" s="26" t="s">
        <v>44</v>
      </c>
      <c r="AF37" s="28" t="s">
        <v>44</v>
      </c>
      <c r="AG37" s="30" t="str">
        <f ca="1">IF(W35&gt;=11,"○","")</f>
        <v>○</v>
      </c>
      <c r="AH37" s="30" t="str">
        <f ca="1">IF(W35&gt;=12,"○","")</f>
        <v>○</v>
      </c>
      <c r="AI37" s="30" t="str">
        <f ca="1">IF(W35&gt;=13,"○","")</f>
        <v>○</v>
      </c>
      <c r="AJ37" s="30" t="str">
        <f ca="1">IF(W35&gt;=14,"○","")</f>
        <v>○</v>
      </c>
      <c r="AK37" s="30" t="str">
        <f ca="1">IF(W35&gt;=15,"○","")</f>
        <v>○</v>
      </c>
      <c r="AL37" s="30" t="str">
        <f ca="1">IF(W35&gt;=16,"○","")</f>
        <v>○</v>
      </c>
      <c r="AM37" s="30" t="str">
        <f ca="1">IF(W35&gt;=17,"○","")</f>
        <v/>
      </c>
      <c r="AN37" s="30" t="str">
        <f ca="1">IF(W35&gt;=18,"○","")</f>
        <v/>
      </c>
      <c r="AO37" s="30" t="str">
        <f ca="1">IF(W35&gt;=19,"○","")</f>
        <v/>
      </c>
    </row>
    <row r="38" spans="2:41" ht="22.5" customHeight="1" x14ac:dyDescent="0.15">
      <c r="B38" s="29"/>
      <c r="V38" s="29"/>
    </row>
    <row r="39" spans="2:41" ht="31.5" customHeight="1" x14ac:dyDescent="0.15">
      <c r="B39" s="29" t="s">
        <v>26</v>
      </c>
      <c r="C39" s="31">
        <f ca="1">VLOOKUP($BA111,$BC$122:$BE$166,2,TRUE)</f>
        <v>7</v>
      </c>
      <c r="D39" s="31"/>
      <c r="E39" s="31"/>
      <c r="F39" s="31"/>
      <c r="G39" s="31" t="s">
        <v>31</v>
      </c>
      <c r="H39" s="31"/>
      <c r="I39" s="31"/>
      <c r="J39" s="31"/>
      <c r="K39" s="31">
        <f ca="1">VLOOKUP($BA111,$BC$122:$BE$166,3,TRUE)</f>
        <v>5</v>
      </c>
      <c r="L39" s="31"/>
      <c r="M39" s="31"/>
      <c r="N39" s="31"/>
      <c r="O39" s="32" t="s">
        <v>30</v>
      </c>
      <c r="P39" s="32"/>
      <c r="Q39" s="32"/>
      <c r="R39" s="32"/>
      <c r="V39" s="29" t="s">
        <v>41</v>
      </c>
      <c r="W39" s="31">
        <f ca="1">VLOOKUP($BR111,$BJ$122:$BL$181,2,TRUE)</f>
        <v>14</v>
      </c>
      <c r="X39" s="31"/>
      <c r="Y39" s="31"/>
      <c r="Z39" s="31"/>
      <c r="AA39" s="31" t="s">
        <v>46</v>
      </c>
      <c r="AB39" s="31"/>
      <c r="AC39" s="31"/>
      <c r="AD39" s="31"/>
      <c r="AE39" s="31">
        <f ca="1">VLOOKUP($BR111,$BJ$122:$BL$181,3,TRUE)</f>
        <v>1</v>
      </c>
      <c r="AF39" s="31"/>
      <c r="AG39" s="31"/>
      <c r="AH39" s="31"/>
      <c r="AI39" s="32" t="s">
        <v>30</v>
      </c>
      <c r="AJ39" s="32"/>
      <c r="AK39" s="32"/>
      <c r="AL39" s="32"/>
      <c r="AM39" s="32"/>
      <c r="AN39" s="32"/>
      <c r="AO39" s="32"/>
    </row>
    <row r="40" spans="2:41" ht="6" customHeight="1" thickBot="1" x14ac:dyDescent="0.2">
      <c r="B40" s="29"/>
      <c r="V40" s="29"/>
    </row>
    <row r="41" spans="2:41" ht="12.75" customHeight="1" thickBot="1" x14ac:dyDescent="0.2">
      <c r="B41" s="29"/>
      <c r="C41" s="25" t="str">
        <f ca="1">IF(C39&gt;=1,"●","")</f>
        <v>●</v>
      </c>
      <c r="D41" s="26" t="str">
        <f ca="1">IF(C39&gt;=2,"●","")</f>
        <v>●</v>
      </c>
      <c r="E41" s="26" t="str">
        <f ca="1">IF(C39&gt;=3,"●","")</f>
        <v>●</v>
      </c>
      <c r="F41" s="26" t="str">
        <f ca="1">IF(C39&gt;=4,"●","")</f>
        <v>●</v>
      </c>
      <c r="G41" s="27" t="str">
        <f ca="1">IF(C39&gt;=5,"●","")</f>
        <v>●</v>
      </c>
      <c r="H41" s="25" t="str">
        <f ca="1">IF(C39&gt;=6,"●","")</f>
        <v>●</v>
      </c>
      <c r="I41" s="26" t="str">
        <f ca="1">IF(C39&gt;=7,"●","")</f>
        <v>●</v>
      </c>
      <c r="J41" s="26" t="str">
        <f ca="1">IF(C39&gt;=8,"●","")</f>
        <v/>
      </c>
      <c r="K41" s="26" t="str">
        <f ca="1">IF(C39&gt;=9,"●","")</f>
        <v/>
      </c>
      <c r="L41" s="28" t="str">
        <f ca="1">IF(C39&gt;=10,"●","")</f>
        <v/>
      </c>
      <c r="M41" s="30"/>
      <c r="N41" s="30" t="str">
        <f ca="1">IF(K39&gt;=1,"○","")</f>
        <v>○</v>
      </c>
      <c r="O41" s="30" t="str">
        <f ca="1">IF(K39&gt;=2,"○","")</f>
        <v>○</v>
      </c>
      <c r="P41" s="30" t="str">
        <f ca="1">IF(K39&gt;=3,"○","")</f>
        <v>○</v>
      </c>
      <c r="Q41" s="30" t="str">
        <f ca="1">IF(K39&gt;=4,"○","")</f>
        <v>○</v>
      </c>
      <c r="R41" s="30" t="str">
        <f ca="1">IF(K39&gt;=5,"○","")</f>
        <v>○</v>
      </c>
      <c r="S41" s="30" t="str">
        <f ca="1">IF(K39&gt;=6,"○","")</f>
        <v/>
      </c>
      <c r="T41" s="30" t="str">
        <f ca="1">IF(K39&gt;=7,"○","")</f>
        <v/>
      </c>
      <c r="U41" s="30" t="str">
        <f ca="1">IF(K39&gt;=8,"○","")</f>
        <v/>
      </c>
      <c r="V41" s="29"/>
      <c r="W41" s="25" t="s">
        <v>45</v>
      </c>
      <c r="X41" s="26" t="s">
        <v>45</v>
      </c>
      <c r="Y41" s="26" t="s">
        <v>45</v>
      </c>
      <c r="Z41" s="26" t="s">
        <v>45</v>
      </c>
      <c r="AA41" s="27" t="s">
        <v>44</v>
      </c>
      <c r="AB41" s="25" t="s">
        <v>44</v>
      </c>
      <c r="AC41" s="26" t="s">
        <v>44</v>
      </c>
      <c r="AD41" s="26" t="s">
        <v>44</v>
      </c>
      <c r="AE41" s="26" t="s">
        <v>44</v>
      </c>
      <c r="AF41" s="28" t="s">
        <v>44</v>
      </c>
      <c r="AG41" s="30" t="str">
        <f ca="1">IF(W39&gt;=11,"○","")</f>
        <v>○</v>
      </c>
      <c r="AH41" s="30" t="str">
        <f ca="1">IF(W39&gt;=12,"○","")</f>
        <v>○</v>
      </c>
      <c r="AI41" s="30" t="str">
        <f ca="1">IF(W39&gt;=13,"○","")</f>
        <v>○</v>
      </c>
      <c r="AJ41" s="30" t="str">
        <f ca="1">IF(W39&gt;=14,"○","")</f>
        <v>○</v>
      </c>
      <c r="AK41" s="30" t="str">
        <f ca="1">IF(W39&gt;=15,"○","")</f>
        <v/>
      </c>
      <c r="AL41" s="30" t="str">
        <f ca="1">IF(W39&gt;=16,"○","")</f>
        <v/>
      </c>
      <c r="AM41" s="30" t="str">
        <f ca="1">IF(W39&gt;=17,"○","")</f>
        <v/>
      </c>
      <c r="AN41" s="30" t="str">
        <f ca="1">IF(W39&gt;=18,"○","")</f>
        <v/>
      </c>
      <c r="AO41" s="30" t="str">
        <f ca="1">IF(W39&gt;=19,"○","")</f>
        <v/>
      </c>
    </row>
    <row r="42" spans="2:41" ht="22.5" customHeight="1" x14ac:dyDescent="0.15">
      <c r="B42" s="29"/>
      <c r="V42" s="29"/>
    </row>
    <row r="43" spans="2:41" ht="31.5" customHeight="1" x14ac:dyDescent="0.15">
      <c r="B43" s="29" t="s">
        <v>28</v>
      </c>
      <c r="C43" s="31">
        <f ca="1">VLOOKUP($BA115,$BC$122:$BE$166,2,TRUE)</f>
        <v>9</v>
      </c>
      <c r="D43" s="31"/>
      <c r="E43" s="31"/>
      <c r="F43" s="31"/>
      <c r="G43" s="31" t="s">
        <v>31</v>
      </c>
      <c r="H43" s="31"/>
      <c r="I43" s="31"/>
      <c r="J43" s="31"/>
      <c r="K43" s="31">
        <f ca="1">VLOOKUP($BA115,$BC$122:$BE$166,3,TRUE)</f>
        <v>3</v>
      </c>
      <c r="L43" s="31"/>
      <c r="M43" s="31"/>
      <c r="N43" s="31"/>
      <c r="O43" s="32" t="s">
        <v>30</v>
      </c>
      <c r="P43" s="32"/>
      <c r="Q43" s="32"/>
      <c r="R43" s="32"/>
      <c r="V43" s="29" t="s">
        <v>42</v>
      </c>
      <c r="W43" s="31">
        <f ca="1">VLOOKUP($BR115,$BJ$122:$BL$181,2,TRUE)</f>
        <v>15</v>
      </c>
      <c r="X43" s="31"/>
      <c r="Y43" s="31"/>
      <c r="Z43" s="31"/>
      <c r="AA43" s="31" t="s">
        <v>46</v>
      </c>
      <c r="AB43" s="31"/>
      <c r="AC43" s="31"/>
      <c r="AD43" s="31"/>
      <c r="AE43" s="31">
        <f ca="1">VLOOKUP($BR115,$BJ$122:$BL$181,3,TRUE)</f>
        <v>3</v>
      </c>
      <c r="AF43" s="31"/>
      <c r="AG43" s="31"/>
      <c r="AH43" s="31"/>
      <c r="AI43" s="32" t="s">
        <v>30</v>
      </c>
      <c r="AJ43" s="32"/>
      <c r="AK43" s="32"/>
      <c r="AL43" s="32"/>
      <c r="AM43" s="32"/>
      <c r="AN43" s="32"/>
      <c r="AO43" s="32"/>
    </row>
    <row r="44" spans="2:41" ht="6" customHeight="1" thickBot="1" x14ac:dyDescent="0.2"/>
    <row r="45" spans="2:41" ht="12.75" customHeight="1" thickBot="1" x14ac:dyDescent="0.2">
      <c r="B45" s="29"/>
      <c r="C45" s="25" t="str">
        <f ca="1">IF(C43&gt;=1,"●","")</f>
        <v>●</v>
      </c>
      <c r="D45" s="26" t="str">
        <f ca="1">IF(C43&gt;=2,"●","")</f>
        <v>●</v>
      </c>
      <c r="E45" s="26" t="str">
        <f ca="1">IF(C43&gt;=3,"●","")</f>
        <v>●</v>
      </c>
      <c r="F45" s="26" t="str">
        <f ca="1">IF(C43&gt;=4,"●","")</f>
        <v>●</v>
      </c>
      <c r="G45" s="27" t="str">
        <f ca="1">IF(C43&gt;=5,"●","")</f>
        <v>●</v>
      </c>
      <c r="H45" s="25" t="str">
        <f ca="1">IF(C43&gt;=6,"●","")</f>
        <v>●</v>
      </c>
      <c r="I45" s="26" t="str">
        <f ca="1">IF(C43&gt;=7,"●","")</f>
        <v>●</v>
      </c>
      <c r="J45" s="26" t="str">
        <f ca="1">IF(C43&gt;=8,"●","")</f>
        <v>●</v>
      </c>
      <c r="K45" s="26" t="str">
        <f ca="1">IF(C43&gt;=9,"●","")</f>
        <v>●</v>
      </c>
      <c r="L45" s="28" t="str">
        <f ca="1">IF(C43&gt;=10,"●","")</f>
        <v/>
      </c>
      <c r="M45" s="30"/>
      <c r="N45" s="30" t="str">
        <f ca="1">IF(K43&gt;=1,"○","")</f>
        <v>○</v>
      </c>
      <c r="O45" s="30" t="str">
        <f ca="1">IF(K43&gt;=2,"○","")</f>
        <v>○</v>
      </c>
      <c r="P45" s="30" t="str">
        <f ca="1">IF(K43&gt;=3,"○","")</f>
        <v>○</v>
      </c>
      <c r="Q45" s="30" t="str">
        <f ca="1">IF(K43&gt;=4,"○","")</f>
        <v/>
      </c>
      <c r="R45" s="30" t="str">
        <f ca="1">IF(K43&gt;=5,"○","")</f>
        <v/>
      </c>
      <c r="S45" s="30" t="str">
        <f ca="1">IF(K43&gt;=6,"○","")</f>
        <v/>
      </c>
      <c r="T45" s="30" t="str">
        <f ca="1">IF(K43&gt;=7,"○","")</f>
        <v/>
      </c>
      <c r="U45" s="30" t="str">
        <f ca="1">IF(K43&gt;=8,"○","")</f>
        <v/>
      </c>
      <c r="V45" s="29"/>
      <c r="W45" s="25" t="s">
        <v>45</v>
      </c>
      <c r="X45" s="26" t="s">
        <v>45</v>
      </c>
      <c r="Y45" s="26" t="s">
        <v>45</v>
      </c>
      <c r="Z45" s="26" t="s">
        <v>45</v>
      </c>
      <c r="AA45" s="27" t="s">
        <v>44</v>
      </c>
      <c r="AB45" s="25" t="s">
        <v>44</v>
      </c>
      <c r="AC45" s="26" t="s">
        <v>44</v>
      </c>
      <c r="AD45" s="26" t="s">
        <v>44</v>
      </c>
      <c r="AE45" s="26" t="s">
        <v>44</v>
      </c>
      <c r="AF45" s="28" t="s">
        <v>44</v>
      </c>
      <c r="AG45" s="30" t="str">
        <f ca="1">IF(W43&gt;=11,"○","")</f>
        <v>○</v>
      </c>
      <c r="AH45" s="30" t="str">
        <f ca="1">IF(W43&gt;=12,"○","")</f>
        <v>○</v>
      </c>
      <c r="AI45" s="30" t="str">
        <f ca="1">IF(W43&gt;=13,"○","")</f>
        <v>○</v>
      </c>
      <c r="AJ45" s="30" t="str">
        <f ca="1">IF(W43&gt;=14,"○","")</f>
        <v>○</v>
      </c>
      <c r="AK45" s="30" t="str">
        <f ca="1">IF(W43&gt;=15,"○","")</f>
        <v>○</v>
      </c>
      <c r="AL45" s="30" t="str">
        <f ca="1">IF(W43&gt;=16,"○","")</f>
        <v/>
      </c>
      <c r="AM45" s="30" t="str">
        <f ca="1">IF(W43&gt;=17,"○","")</f>
        <v/>
      </c>
      <c r="AN45" s="30" t="str">
        <f ca="1">IF(W43&gt;=18,"○","")</f>
        <v/>
      </c>
      <c r="AO45" s="30" t="str">
        <f ca="1">IF(W43&gt;=19,"○","")</f>
        <v/>
      </c>
    </row>
    <row r="46" spans="2:41" ht="18.75" customHeight="1" x14ac:dyDescent="0.15"/>
    <row r="47" spans="2:41" ht="18.75" customHeight="1" x14ac:dyDescent="0.15"/>
    <row r="48" spans="2:41" ht="18.75" customHeight="1" x14ac:dyDescent="0.15"/>
    <row r="49" ht="18.75" customHeight="1" x14ac:dyDescent="0.15"/>
    <row r="79" spans="53:70" ht="32.25" x14ac:dyDescent="0.15">
      <c r="BA79" s="1">
        <f ca="1">+BG122</f>
        <v>11</v>
      </c>
      <c r="BC79" s="8" t="s">
        <v>5</v>
      </c>
      <c r="BD79" s="9">
        <f ca="1">VLOOKUP($BA79,$BC$122:$BE$166,2,TRUE)</f>
        <v>9</v>
      </c>
      <c r="BE79" s="9" t="s">
        <v>6</v>
      </c>
      <c r="BF79" s="9">
        <f ca="1">VLOOKUP($BA79,$BC$122:$BE$166,3,TRUE)</f>
        <v>4</v>
      </c>
      <c r="BG79" s="9" t="s">
        <v>7</v>
      </c>
      <c r="BH79" s="10"/>
      <c r="BI79" s="11"/>
      <c r="BJ79" s="8" t="s">
        <v>8</v>
      </c>
      <c r="BK79" s="9">
        <f ca="1">VLOOKUP($BR79,$BC$122:$BE$166,2,TRUE)</f>
        <v>0</v>
      </c>
      <c r="BL79" s="9" t="s">
        <v>9</v>
      </c>
      <c r="BM79" s="9">
        <f ca="1">VLOOKUP($BR79,$BC$122:$BE$166,3,TRUE)</f>
        <v>0</v>
      </c>
      <c r="BN79" s="9" t="s">
        <v>10</v>
      </c>
      <c r="BO79" s="12"/>
      <c r="BP79" s="4"/>
      <c r="BR79" s="1">
        <f ca="1">+BN122</f>
        <v>34</v>
      </c>
    </row>
    <row r="80" spans="53:70" ht="32.25" x14ac:dyDescent="0.15">
      <c r="BC80" s="23"/>
      <c r="BD80" s="24"/>
      <c r="BE80" s="24"/>
      <c r="BF80" s="24"/>
      <c r="BG80" s="24"/>
      <c r="BH80" s="11"/>
      <c r="BI80" s="11"/>
      <c r="BJ80" s="23"/>
      <c r="BK80" s="24"/>
      <c r="BL80" s="24"/>
      <c r="BM80" s="24"/>
      <c r="BN80" s="24"/>
      <c r="BO80" s="4"/>
      <c r="BP80" s="4"/>
    </row>
    <row r="81" spans="1:72" ht="32.25" x14ac:dyDescent="0.15">
      <c r="BC81" s="23"/>
      <c r="BD81" s="24"/>
      <c r="BE81" s="24"/>
      <c r="BF81" s="24"/>
      <c r="BG81" s="24"/>
      <c r="BH81" s="11"/>
      <c r="BI81" s="11"/>
      <c r="BJ81" s="23"/>
      <c r="BK81" s="24"/>
      <c r="BL81" s="24"/>
      <c r="BM81" s="24"/>
      <c r="BN81" s="24"/>
      <c r="BO81" s="4"/>
      <c r="BP81" s="4"/>
    </row>
    <row r="82" spans="1:72" ht="32.25" x14ac:dyDescent="0.15">
      <c r="BC82" s="13"/>
      <c r="BD82" s="14"/>
      <c r="BE82" s="14"/>
      <c r="BF82" s="14"/>
      <c r="BG82" s="14"/>
      <c r="BH82" s="15"/>
      <c r="BI82" s="11"/>
      <c r="BJ82" s="13"/>
      <c r="BK82" s="14"/>
      <c r="BL82" s="14"/>
      <c r="BM82" s="14"/>
      <c r="BN82" s="14"/>
      <c r="BP82" s="4"/>
    </row>
    <row r="83" spans="1:72" s="4" customFormat="1" ht="32.25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BA83" s="1">
        <f ca="1">+BG123</f>
        <v>1</v>
      </c>
      <c r="BB83" s="1"/>
      <c r="BC83" s="8" t="s">
        <v>11</v>
      </c>
      <c r="BD83" s="9">
        <f ca="1">VLOOKUP($BA83,$BC$122:$BE$166,2,TRUE)</f>
        <v>7</v>
      </c>
      <c r="BE83" s="9" t="s">
        <v>9</v>
      </c>
      <c r="BF83" s="9">
        <f ca="1">VLOOKUP($BA83,$BC$122:$BE$166,3,TRUE)</f>
        <v>3</v>
      </c>
      <c r="BG83" s="9" t="s">
        <v>7</v>
      </c>
      <c r="BH83" s="10"/>
      <c r="BI83" s="11"/>
      <c r="BJ83" s="8" t="s">
        <v>12</v>
      </c>
      <c r="BK83" s="9">
        <f ca="1">VLOOKUP($BR83,$BC$122:$BE$166,2,TRUE)</f>
        <v>7</v>
      </c>
      <c r="BL83" s="9" t="s">
        <v>9</v>
      </c>
      <c r="BM83" s="9">
        <f ca="1">VLOOKUP($BR83,$BC$122:$BE$166,3,TRUE)</f>
        <v>3</v>
      </c>
      <c r="BN83" s="9" t="s">
        <v>7</v>
      </c>
      <c r="BO83" s="12"/>
      <c r="BQ83" s="1"/>
      <c r="BR83" s="1">
        <f ca="1">+BN123</f>
        <v>1</v>
      </c>
      <c r="BS83" s="1"/>
      <c r="BT83" s="1"/>
    </row>
    <row r="84" spans="1:72" s="4" customFormat="1" ht="32.25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BA84" s="1"/>
      <c r="BB84" s="1"/>
      <c r="BC84" s="13"/>
      <c r="BD84" s="14"/>
      <c r="BE84" s="14"/>
      <c r="BF84" s="14"/>
      <c r="BG84" s="14"/>
      <c r="BH84" s="15"/>
      <c r="BI84" s="11"/>
      <c r="BJ84" s="13"/>
      <c r="BK84" s="14"/>
      <c r="BL84" s="14"/>
      <c r="BM84" s="14"/>
      <c r="BN84" s="14"/>
      <c r="BO84" s="1"/>
      <c r="BQ84" s="1"/>
      <c r="BR84" s="1"/>
      <c r="BS84" s="1"/>
      <c r="BT84" s="1"/>
    </row>
    <row r="85" spans="1:72" s="4" customFormat="1" ht="32.25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BA85" s="1"/>
      <c r="BB85" s="1"/>
      <c r="BC85" s="13"/>
      <c r="BD85" s="14"/>
      <c r="BE85" s="14"/>
      <c r="BF85" s="14"/>
      <c r="BG85" s="14"/>
      <c r="BH85" s="15"/>
      <c r="BI85" s="11"/>
      <c r="BJ85" s="13"/>
      <c r="BK85" s="14"/>
      <c r="BL85" s="14"/>
      <c r="BM85" s="14"/>
      <c r="BN85" s="14"/>
      <c r="BO85" s="1"/>
      <c r="BQ85" s="1"/>
      <c r="BR85" s="1"/>
      <c r="BS85" s="1"/>
      <c r="BT85" s="1"/>
    </row>
    <row r="86" spans="1:72" s="4" customFormat="1" ht="32.25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BA86" s="1"/>
      <c r="BB86" s="1"/>
      <c r="BC86" s="13"/>
      <c r="BD86" s="14"/>
      <c r="BE86" s="14"/>
      <c r="BF86" s="14"/>
      <c r="BG86" s="14"/>
      <c r="BH86" s="15"/>
      <c r="BI86" s="11"/>
      <c r="BJ86" s="13"/>
      <c r="BK86" s="14"/>
      <c r="BL86" s="14"/>
      <c r="BM86" s="14"/>
      <c r="BN86" s="14"/>
      <c r="BO86" s="1"/>
      <c r="BQ86" s="1"/>
      <c r="BR86" s="1"/>
      <c r="BS86" s="1"/>
      <c r="BT86" s="1"/>
    </row>
    <row r="87" spans="1:72" s="4" customFormat="1" ht="32.25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BA87" s="1">
        <f ca="1">+BG124</f>
        <v>8</v>
      </c>
      <c r="BB87" s="1"/>
      <c r="BC87" s="8" t="s">
        <v>13</v>
      </c>
      <c r="BD87" s="9">
        <f ca="1">VLOOKUP($BA87,$BC$122:$BE$166,2,TRUE)</f>
        <v>9</v>
      </c>
      <c r="BE87" s="9" t="s">
        <v>9</v>
      </c>
      <c r="BF87" s="9">
        <f ca="1">VLOOKUP($BA87,$BC$122:$BE$166,3,TRUE)</f>
        <v>1</v>
      </c>
      <c r="BG87" s="9" t="s">
        <v>7</v>
      </c>
      <c r="BH87" s="10"/>
      <c r="BI87" s="11"/>
      <c r="BJ87" s="8" t="s">
        <v>14</v>
      </c>
      <c r="BK87" s="9">
        <f ca="1">VLOOKUP($BR87,$BC$122:$BE$166,2,TRUE)</f>
        <v>0</v>
      </c>
      <c r="BL87" s="9" t="s">
        <v>9</v>
      </c>
      <c r="BM87" s="9">
        <f ca="1">VLOOKUP($BR87,$BC$122:$BE$166,3,TRUE)</f>
        <v>0</v>
      </c>
      <c r="BN87" s="9" t="s">
        <v>10</v>
      </c>
      <c r="BO87" s="12"/>
      <c r="BQ87" s="1"/>
      <c r="BR87" s="1">
        <f ca="1">+BN124</f>
        <v>14</v>
      </c>
      <c r="BS87" s="1"/>
      <c r="BT87" s="1"/>
    </row>
    <row r="88" spans="1:72" s="4" customFormat="1" ht="32.25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BA88" s="1"/>
      <c r="BB88" s="1"/>
      <c r="BC88" s="23"/>
      <c r="BD88" s="24"/>
      <c r="BE88" s="24"/>
      <c r="BF88" s="24"/>
      <c r="BG88" s="24"/>
      <c r="BH88" s="11"/>
      <c r="BI88" s="11"/>
      <c r="BJ88" s="23"/>
      <c r="BK88" s="24"/>
      <c r="BL88" s="24"/>
      <c r="BM88" s="24"/>
      <c r="BN88" s="24"/>
      <c r="BQ88" s="1"/>
      <c r="BR88" s="1"/>
      <c r="BS88" s="1"/>
      <c r="BT88" s="1"/>
    </row>
    <row r="89" spans="1:72" s="4" customFormat="1" ht="32.25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BA89" s="1"/>
      <c r="BB89" s="1"/>
      <c r="BC89" s="23"/>
      <c r="BD89" s="24"/>
      <c r="BE89" s="24"/>
      <c r="BF89" s="24"/>
      <c r="BG89" s="24"/>
      <c r="BH89" s="11"/>
      <c r="BI89" s="11"/>
      <c r="BJ89" s="23"/>
      <c r="BK89" s="24"/>
      <c r="BL89" s="24"/>
      <c r="BM89" s="24"/>
      <c r="BN89" s="24"/>
      <c r="BQ89" s="1"/>
      <c r="BR89" s="1"/>
      <c r="BS89" s="1"/>
      <c r="BT89" s="1"/>
    </row>
    <row r="90" spans="1:72" s="4" customFormat="1" ht="32.25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BA90" s="1"/>
      <c r="BB90" s="1"/>
      <c r="BC90" s="13"/>
      <c r="BD90" s="14"/>
      <c r="BE90" s="14"/>
      <c r="BF90" s="14"/>
      <c r="BG90" s="14"/>
      <c r="BH90" s="15"/>
      <c r="BI90" s="11"/>
      <c r="BJ90" s="13"/>
      <c r="BK90" s="14"/>
      <c r="BL90" s="14"/>
      <c r="BM90" s="14"/>
      <c r="BN90" s="14"/>
      <c r="BO90" s="1"/>
      <c r="BQ90" s="1"/>
      <c r="BR90" s="1"/>
      <c r="BS90" s="1"/>
      <c r="BT90" s="1"/>
    </row>
    <row r="91" spans="1:72" s="4" customFormat="1" ht="32.25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BA91" s="1">
        <f ca="1">+BG125</f>
        <v>5</v>
      </c>
      <c r="BB91" s="1"/>
      <c r="BC91" s="8" t="s">
        <v>15</v>
      </c>
      <c r="BD91" s="9">
        <f ca="1">VLOOKUP($BA91,$BC$122:$BE$166,2,TRUE)</f>
        <v>8</v>
      </c>
      <c r="BE91" s="9" t="s">
        <v>9</v>
      </c>
      <c r="BF91" s="9">
        <f ca="1">VLOOKUP($BA91,$BC$122:$BE$166,3,TRUE)</f>
        <v>3</v>
      </c>
      <c r="BG91" s="9" t="s">
        <v>7</v>
      </c>
      <c r="BH91" s="10"/>
      <c r="BI91" s="11"/>
      <c r="BJ91" s="8" t="s">
        <v>16</v>
      </c>
      <c r="BK91" s="9">
        <f ca="1">VLOOKUP($BR91,$BC$122:$BE$166,2,TRUE)</f>
        <v>0</v>
      </c>
      <c r="BL91" s="9" t="s">
        <v>9</v>
      </c>
      <c r="BM91" s="9">
        <f ca="1">VLOOKUP($BR91,$BC$122:$BE$166,3,TRUE)</f>
        <v>0</v>
      </c>
      <c r="BN91" s="9" t="s">
        <v>7</v>
      </c>
      <c r="BO91" s="12"/>
      <c r="BQ91" s="1"/>
      <c r="BR91" s="1">
        <f ca="1">+BN125</f>
        <v>23</v>
      </c>
      <c r="BS91" s="1"/>
      <c r="BT91" s="1"/>
    </row>
    <row r="92" spans="1:72" s="4" customFormat="1" ht="32.25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BA92" s="1"/>
      <c r="BB92" s="1"/>
      <c r="BC92" s="23"/>
      <c r="BD92" s="24"/>
      <c r="BE92" s="24"/>
      <c r="BF92" s="24"/>
      <c r="BG92" s="24"/>
      <c r="BH92" s="11"/>
      <c r="BI92" s="11"/>
      <c r="BJ92" s="23"/>
      <c r="BK92" s="24"/>
      <c r="BL92" s="24"/>
      <c r="BM92" s="24"/>
      <c r="BN92" s="24"/>
      <c r="BQ92" s="1"/>
      <c r="BR92" s="1"/>
      <c r="BS92" s="1"/>
      <c r="BT92" s="1"/>
    </row>
    <row r="93" spans="1:72" s="4" customFormat="1" ht="32.25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BA93" s="1"/>
      <c r="BB93" s="1"/>
      <c r="BC93" s="23"/>
      <c r="BD93" s="24"/>
      <c r="BE93" s="24"/>
      <c r="BF93" s="24"/>
      <c r="BG93" s="24"/>
      <c r="BH93" s="11"/>
      <c r="BI93" s="11"/>
      <c r="BJ93" s="23"/>
      <c r="BK93" s="24"/>
      <c r="BL93" s="24"/>
      <c r="BM93" s="24"/>
      <c r="BN93" s="24"/>
      <c r="BQ93" s="1"/>
      <c r="BR93" s="1"/>
      <c r="BS93" s="1"/>
      <c r="BT93" s="1"/>
    </row>
    <row r="94" spans="1:72" s="4" customFormat="1" ht="32.25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BA94" s="1"/>
      <c r="BB94" s="1"/>
      <c r="BC94" s="13"/>
      <c r="BD94" s="14"/>
      <c r="BE94" s="14"/>
      <c r="BF94" s="14"/>
      <c r="BG94" s="14"/>
      <c r="BH94" s="15"/>
      <c r="BI94" s="11"/>
      <c r="BJ94" s="13"/>
      <c r="BK94" s="14"/>
      <c r="BL94" s="14"/>
      <c r="BM94" s="14"/>
      <c r="BN94" s="14"/>
      <c r="BO94" s="1"/>
      <c r="BQ94" s="1"/>
      <c r="BR94" s="1"/>
      <c r="BS94" s="1"/>
      <c r="BT94" s="1"/>
    </row>
    <row r="95" spans="1:72" s="4" customFormat="1" ht="32.25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BA95" s="1">
        <f ca="1">+BG126</f>
        <v>7</v>
      </c>
      <c r="BB95" s="1"/>
      <c r="BC95" s="8" t="s">
        <v>17</v>
      </c>
      <c r="BD95" s="9">
        <f ca="1">VLOOKUP($BA95,$BC$122:$BE$166,2,TRUE)</f>
        <v>8</v>
      </c>
      <c r="BE95" s="9" t="s">
        <v>9</v>
      </c>
      <c r="BF95" s="9">
        <f ca="1">VLOOKUP($BA95,$BC$122:$BE$166,3,TRUE)</f>
        <v>5</v>
      </c>
      <c r="BG95" s="9" t="s">
        <v>7</v>
      </c>
      <c r="BH95" s="10"/>
      <c r="BI95" s="11"/>
      <c r="BJ95" s="8" t="s">
        <v>18</v>
      </c>
      <c r="BK95" s="9">
        <f ca="1">VLOOKUP($BR95,$BC$122:$BE$166,2,TRUE)</f>
        <v>0</v>
      </c>
      <c r="BL95" s="9" t="s">
        <v>9</v>
      </c>
      <c r="BM95" s="9">
        <f ca="1">VLOOKUP($BR95,$BC$122:$BE$166,3,TRUE)</f>
        <v>0</v>
      </c>
      <c r="BN95" s="9" t="s">
        <v>10</v>
      </c>
      <c r="BO95" s="12"/>
      <c r="BQ95" s="1"/>
      <c r="BR95" s="1">
        <f ca="1">+BN126</f>
        <v>18</v>
      </c>
      <c r="BS95" s="1"/>
      <c r="BT95" s="1"/>
    </row>
    <row r="96" spans="1:72" s="4" customFormat="1" ht="32.25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BA96" s="1"/>
      <c r="BB96" s="1"/>
      <c r="BC96" s="13"/>
      <c r="BD96" s="14"/>
      <c r="BE96" s="14"/>
      <c r="BF96" s="14"/>
      <c r="BG96" s="14"/>
      <c r="BH96" s="15"/>
      <c r="BI96" s="11"/>
      <c r="BJ96" s="13"/>
      <c r="BK96" s="14"/>
      <c r="BL96" s="14"/>
      <c r="BM96" s="14"/>
      <c r="BN96" s="14"/>
      <c r="BO96" s="1"/>
      <c r="BQ96" s="1"/>
      <c r="BR96" s="1"/>
      <c r="BS96" s="1"/>
      <c r="BT96" s="1"/>
    </row>
    <row r="97" spans="1:72" s="4" customFormat="1" ht="32.25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BA97" s="1"/>
      <c r="BB97" s="1"/>
      <c r="BC97" s="13"/>
      <c r="BD97" s="14"/>
      <c r="BE97" s="14"/>
      <c r="BF97" s="14"/>
      <c r="BG97" s="14"/>
      <c r="BH97" s="15"/>
      <c r="BI97" s="11"/>
      <c r="BJ97" s="13"/>
      <c r="BK97" s="14"/>
      <c r="BL97" s="14"/>
      <c r="BM97" s="14"/>
      <c r="BN97" s="14"/>
      <c r="BO97" s="1"/>
      <c r="BQ97" s="1"/>
      <c r="BR97" s="1"/>
      <c r="BS97" s="1"/>
      <c r="BT97" s="1"/>
    </row>
    <row r="98" spans="1:72" s="4" customFormat="1" ht="32.25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BA98" s="1"/>
      <c r="BB98" s="1"/>
      <c r="BC98" s="13"/>
      <c r="BD98" s="14"/>
      <c r="BE98" s="14"/>
      <c r="BF98" s="14"/>
      <c r="BG98" s="14"/>
      <c r="BH98" s="15"/>
      <c r="BI98" s="11"/>
      <c r="BJ98" s="13"/>
      <c r="BK98" s="14"/>
      <c r="BL98" s="14"/>
      <c r="BM98" s="14"/>
      <c r="BN98" s="14"/>
      <c r="BO98" s="1"/>
      <c r="BQ98" s="1"/>
      <c r="BR98" s="1"/>
      <c r="BS98" s="1"/>
      <c r="BT98" s="1"/>
    </row>
    <row r="99" spans="1:72" s="4" customFormat="1" ht="32.25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BA99" s="1">
        <f ca="1">+BG127</f>
        <v>9</v>
      </c>
      <c r="BB99" s="1"/>
      <c r="BC99" s="8" t="s">
        <v>19</v>
      </c>
      <c r="BD99" s="9">
        <f ca="1">VLOOKUP($BA99,$BC$122:$BE$166,2,TRUE)</f>
        <v>9</v>
      </c>
      <c r="BE99" s="9" t="s">
        <v>9</v>
      </c>
      <c r="BF99" s="9">
        <f ca="1">VLOOKUP($BA99,$BC$122:$BE$166,3,TRUE)</f>
        <v>2</v>
      </c>
      <c r="BG99" s="9" t="s">
        <v>20</v>
      </c>
      <c r="BH99" s="10"/>
      <c r="BI99" s="11"/>
      <c r="BJ99" s="8" t="s">
        <v>21</v>
      </c>
      <c r="BK99" s="9">
        <f ca="1">VLOOKUP($BR99,$BC$122:$BE$166,2,TRUE)</f>
        <v>0</v>
      </c>
      <c r="BL99" s="9" t="s">
        <v>9</v>
      </c>
      <c r="BM99" s="9">
        <f ca="1">VLOOKUP($BR99,$BC$122:$BE$166,3,TRUE)</f>
        <v>0</v>
      </c>
      <c r="BN99" s="9" t="s">
        <v>20</v>
      </c>
      <c r="BO99" s="12"/>
      <c r="BQ99" s="1"/>
      <c r="BR99" s="1">
        <f ca="1">+BN127</f>
        <v>59</v>
      </c>
      <c r="BS99" s="1"/>
      <c r="BT99" s="1"/>
    </row>
    <row r="100" spans="1:72" s="4" customFormat="1" ht="32.25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BA100" s="1"/>
      <c r="BB100" s="1"/>
      <c r="BC100" s="13"/>
      <c r="BD100" s="14"/>
      <c r="BE100" s="14"/>
      <c r="BF100" s="14"/>
      <c r="BG100" s="14"/>
      <c r="BH100" s="15"/>
      <c r="BI100" s="11"/>
      <c r="BJ100" s="13"/>
      <c r="BK100" s="14"/>
      <c r="BL100" s="14"/>
      <c r="BM100" s="14"/>
      <c r="BN100" s="14"/>
      <c r="BO100" s="1"/>
      <c r="BQ100" s="1"/>
      <c r="BR100" s="1"/>
      <c r="BS100" s="1"/>
      <c r="BT100" s="1"/>
    </row>
    <row r="101" spans="1:72" s="4" customFormat="1" ht="32.25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BA101" s="1"/>
      <c r="BB101" s="1"/>
      <c r="BC101" s="13"/>
      <c r="BD101" s="14"/>
      <c r="BE101" s="14"/>
      <c r="BF101" s="14"/>
      <c r="BG101" s="14"/>
      <c r="BH101" s="15"/>
      <c r="BI101" s="11"/>
      <c r="BJ101" s="13"/>
      <c r="BK101" s="14"/>
      <c r="BL101" s="14"/>
      <c r="BM101" s="14"/>
      <c r="BN101" s="14"/>
      <c r="BO101" s="1"/>
      <c r="BQ101" s="1"/>
      <c r="BR101" s="1"/>
      <c r="BS101" s="1"/>
      <c r="BT101" s="1"/>
    </row>
    <row r="102" spans="1:72" s="4" customFormat="1" ht="32.25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BA102" s="1"/>
      <c r="BB102" s="1"/>
      <c r="BC102" s="13"/>
      <c r="BD102" s="14"/>
      <c r="BE102" s="14"/>
      <c r="BF102" s="14"/>
      <c r="BG102" s="14"/>
      <c r="BH102" s="15"/>
      <c r="BI102" s="11"/>
      <c r="BJ102" s="13"/>
      <c r="BK102" s="14"/>
      <c r="BL102" s="14"/>
      <c r="BM102" s="14"/>
      <c r="BN102" s="14"/>
      <c r="BO102" s="1"/>
      <c r="BQ102" s="1"/>
      <c r="BR102" s="1"/>
      <c r="BS102" s="1"/>
      <c r="BT102" s="1"/>
    </row>
    <row r="103" spans="1:72" s="4" customFormat="1" ht="32.25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BA103" s="1">
        <f ca="1">+BG128</f>
        <v>2</v>
      </c>
      <c r="BB103" s="1"/>
      <c r="BC103" s="8" t="s">
        <v>22</v>
      </c>
      <c r="BD103" s="9">
        <f ca="1">VLOOKUP($BA103,$BC$122:$BE$166,2,TRUE)</f>
        <v>7</v>
      </c>
      <c r="BE103" s="9" t="s">
        <v>9</v>
      </c>
      <c r="BF103" s="9">
        <f ca="1">VLOOKUP($BA103,$BC$122:$BE$166,3,TRUE)</f>
        <v>4</v>
      </c>
      <c r="BG103" s="9" t="s">
        <v>10</v>
      </c>
      <c r="BH103" s="10"/>
      <c r="BI103" s="11"/>
      <c r="BJ103" s="8" t="s">
        <v>23</v>
      </c>
      <c r="BK103" s="9">
        <f ca="1">VLOOKUP($BR103,$BC$122:$BE$166,2,TRUE)</f>
        <v>0</v>
      </c>
      <c r="BL103" s="9" t="s">
        <v>9</v>
      </c>
      <c r="BM103" s="9">
        <f ca="1">VLOOKUP($BR103,$BC$122:$BE$166,3,TRUE)</f>
        <v>0</v>
      </c>
      <c r="BN103" s="9" t="s">
        <v>10</v>
      </c>
      <c r="BO103" s="12"/>
      <c r="BQ103" s="1"/>
      <c r="BR103" s="1">
        <f ca="1">+BN128</f>
        <v>30</v>
      </c>
      <c r="BS103" s="1"/>
      <c r="BT103" s="1"/>
    </row>
    <row r="104" spans="1:72" s="4" customFormat="1" ht="32.25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BA104" s="1"/>
      <c r="BB104" s="1"/>
      <c r="BC104" s="13"/>
      <c r="BD104" s="14"/>
      <c r="BE104" s="14"/>
      <c r="BF104" s="14"/>
      <c r="BG104" s="14"/>
      <c r="BH104" s="15"/>
      <c r="BI104" s="11"/>
      <c r="BJ104" s="13"/>
      <c r="BK104" s="14"/>
      <c r="BL104" s="14"/>
      <c r="BM104" s="14"/>
      <c r="BN104" s="14"/>
      <c r="BO104" s="1"/>
      <c r="BQ104" s="1"/>
      <c r="BR104" s="1"/>
      <c r="BS104" s="1"/>
      <c r="BT104" s="1"/>
    </row>
    <row r="105" spans="1:72" s="4" customFormat="1" ht="32.25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BA105" s="1"/>
      <c r="BB105" s="1"/>
      <c r="BC105" s="13"/>
      <c r="BD105" s="14"/>
      <c r="BE105" s="14"/>
      <c r="BF105" s="14"/>
      <c r="BG105" s="14"/>
      <c r="BH105" s="15"/>
      <c r="BI105" s="11"/>
      <c r="BJ105" s="13"/>
      <c r="BK105" s="14"/>
      <c r="BL105" s="14"/>
      <c r="BM105" s="14"/>
      <c r="BN105" s="14"/>
      <c r="BO105" s="1"/>
      <c r="BQ105" s="1"/>
      <c r="BR105" s="1"/>
      <c r="BS105" s="1"/>
      <c r="BT105" s="1"/>
    </row>
    <row r="106" spans="1:72" s="4" customFormat="1" ht="32.25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BA106" s="1"/>
      <c r="BB106" s="1"/>
      <c r="BC106" s="13"/>
      <c r="BD106" s="14"/>
      <c r="BE106" s="14"/>
      <c r="BF106" s="14"/>
      <c r="BG106" s="14"/>
      <c r="BH106" s="15"/>
      <c r="BI106" s="11"/>
      <c r="BJ106" s="13"/>
      <c r="BK106" s="14"/>
      <c r="BL106" s="14"/>
      <c r="BM106" s="14"/>
      <c r="BN106" s="14"/>
      <c r="BO106" s="1"/>
      <c r="BQ106" s="1"/>
      <c r="BR106" s="1"/>
    </row>
    <row r="107" spans="1:72" s="4" customFormat="1" ht="32.25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BA107" s="1">
        <f ca="1">+BG129</f>
        <v>4</v>
      </c>
      <c r="BB107" s="1"/>
      <c r="BC107" s="8" t="s">
        <v>24</v>
      </c>
      <c r="BD107" s="9">
        <f ca="1">VLOOKUP($BA107,$BC$122:$BE$166,2,TRUE)</f>
        <v>8</v>
      </c>
      <c r="BE107" s="9" t="s">
        <v>9</v>
      </c>
      <c r="BF107" s="9">
        <f ca="1">VLOOKUP($BA107,$BC$122:$BE$166,3,TRUE)</f>
        <v>2</v>
      </c>
      <c r="BG107" s="9" t="s">
        <v>7</v>
      </c>
      <c r="BH107" s="10"/>
      <c r="BI107" s="11"/>
      <c r="BJ107" s="8" t="s">
        <v>25</v>
      </c>
      <c r="BK107" s="9">
        <f ca="1">VLOOKUP($BR107,$BC$122:$BE$166,2,TRUE)</f>
        <v>0</v>
      </c>
      <c r="BL107" s="9" t="s">
        <v>9</v>
      </c>
      <c r="BM107" s="9">
        <f ca="1">VLOOKUP($BR107,$BC$122:$BE$166,3,TRUE)</f>
        <v>0</v>
      </c>
      <c r="BN107" s="9" t="s">
        <v>7</v>
      </c>
      <c r="BO107" s="12"/>
      <c r="BQ107" s="1"/>
      <c r="BR107" s="1">
        <f ca="1">+BN129</f>
        <v>35</v>
      </c>
    </row>
    <row r="108" spans="1:72" s="4" customFormat="1" ht="32.25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BA108" s="1"/>
      <c r="BB108" s="1"/>
      <c r="BC108" s="13"/>
      <c r="BD108" s="14"/>
      <c r="BE108" s="14"/>
      <c r="BF108" s="14"/>
      <c r="BG108" s="14"/>
      <c r="BH108" s="15"/>
      <c r="BI108" s="11"/>
      <c r="BJ108" s="13"/>
      <c r="BK108" s="14"/>
      <c r="BL108" s="14"/>
      <c r="BM108" s="14"/>
      <c r="BN108" s="14"/>
      <c r="BO108" s="1"/>
      <c r="BQ108" s="1"/>
      <c r="BR108" s="1"/>
    </row>
    <row r="109" spans="1:72" s="4" customFormat="1" ht="32.25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BA109" s="1"/>
      <c r="BB109" s="1"/>
      <c r="BC109" s="13"/>
      <c r="BD109" s="14"/>
      <c r="BE109" s="14"/>
      <c r="BF109" s="14"/>
      <c r="BG109" s="14"/>
      <c r="BH109" s="15"/>
      <c r="BI109" s="11"/>
      <c r="BJ109" s="13"/>
      <c r="BK109" s="14"/>
      <c r="BL109" s="14"/>
      <c r="BM109" s="14"/>
      <c r="BN109" s="14"/>
      <c r="BO109" s="1"/>
      <c r="BQ109" s="1"/>
      <c r="BR109" s="1"/>
    </row>
    <row r="110" spans="1:72" s="4" customFormat="1" ht="32.25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BA110" s="1"/>
      <c r="BB110" s="1"/>
      <c r="BC110" s="13"/>
      <c r="BD110" s="14"/>
      <c r="BE110" s="14"/>
      <c r="BF110" s="14"/>
      <c r="BG110" s="14"/>
      <c r="BH110" s="15"/>
      <c r="BI110" s="11"/>
      <c r="BJ110" s="13"/>
      <c r="BK110" s="14"/>
      <c r="BL110" s="14"/>
      <c r="BM110" s="14"/>
      <c r="BN110" s="14"/>
      <c r="BO110" s="1"/>
      <c r="BQ110" s="1"/>
      <c r="BR110" s="1"/>
    </row>
    <row r="111" spans="1:72" s="4" customFormat="1" ht="32.25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BA111" s="1">
        <f ca="1">+BG130</f>
        <v>3</v>
      </c>
      <c r="BB111" s="1"/>
      <c r="BC111" s="8" t="s">
        <v>26</v>
      </c>
      <c r="BD111" s="9">
        <f ca="1">VLOOKUP($BA111,$BC$122:$BE$166,2,TRUE)</f>
        <v>7</v>
      </c>
      <c r="BE111" s="9" t="s">
        <v>9</v>
      </c>
      <c r="BF111" s="9">
        <f ca="1">VLOOKUP($BA111,$BC$122:$BE$166,3,TRUE)</f>
        <v>5</v>
      </c>
      <c r="BG111" s="9" t="s">
        <v>10</v>
      </c>
      <c r="BH111" s="10"/>
      <c r="BI111" s="11"/>
      <c r="BJ111" s="8" t="s">
        <v>27</v>
      </c>
      <c r="BK111" s="9">
        <f ca="1">VLOOKUP($BR111,$BC$122:$BE$166,2,TRUE)</f>
        <v>0</v>
      </c>
      <c r="BL111" s="9" t="s">
        <v>9</v>
      </c>
      <c r="BM111" s="9">
        <f ca="1">VLOOKUP($BR111,$BC$122:$BE$166,3,TRUE)</f>
        <v>0</v>
      </c>
      <c r="BN111" s="9" t="s">
        <v>10</v>
      </c>
      <c r="BO111" s="12"/>
      <c r="BQ111" s="1"/>
      <c r="BR111" s="1">
        <f ca="1">+BN130</f>
        <v>22</v>
      </c>
    </row>
    <row r="112" spans="1:72" s="4" customFormat="1" ht="32.25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BA112" s="1"/>
      <c r="BB112" s="1"/>
      <c r="BC112" s="13"/>
      <c r="BD112" s="14"/>
      <c r="BE112" s="14"/>
      <c r="BF112" s="14"/>
      <c r="BG112" s="14"/>
      <c r="BH112" s="15"/>
      <c r="BI112" s="11"/>
      <c r="BJ112" s="13"/>
      <c r="BK112" s="14"/>
      <c r="BL112" s="14"/>
      <c r="BM112" s="14"/>
      <c r="BN112" s="14"/>
      <c r="BO112" s="1"/>
      <c r="BQ112" s="1"/>
      <c r="BR112" s="1"/>
    </row>
    <row r="113" spans="1:72" s="4" customFormat="1" ht="32.25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BA113" s="1"/>
      <c r="BB113" s="1"/>
      <c r="BC113" s="13"/>
      <c r="BD113" s="14"/>
      <c r="BE113" s="14"/>
      <c r="BF113" s="14"/>
      <c r="BG113" s="14"/>
      <c r="BH113" s="15"/>
      <c r="BI113" s="11"/>
      <c r="BJ113" s="13"/>
      <c r="BK113" s="14"/>
      <c r="BL113" s="14"/>
      <c r="BM113" s="14"/>
      <c r="BN113" s="14"/>
      <c r="BO113" s="1"/>
      <c r="BQ113" s="1"/>
      <c r="BR113" s="1"/>
    </row>
    <row r="114" spans="1:72" s="4" customFormat="1" ht="32.25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BA114" s="1"/>
      <c r="BB114" s="1"/>
      <c r="BC114" s="13"/>
      <c r="BD114" s="14"/>
      <c r="BE114" s="14"/>
      <c r="BF114" s="14"/>
      <c r="BG114" s="14"/>
      <c r="BH114" s="15"/>
      <c r="BI114" s="11"/>
      <c r="BJ114" s="13"/>
      <c r="BK114" s="14"/>
      <c r="BL114" s="14"/>
      <c r="BM114" s="14"/>
      <c r="BN114" s="14"/>
      <c r="BO114" s="1"/>
      <c r="BQ114" s="1"/>
      <c r="BR114" s="1"/>
    </row>
    <row r="115" spans="1:72" s="4" customFormat="1" ht="32.25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BA115" s="1">
        <f ca="1">+BG131</f>
        <v>10</v>
      </c>
      <c r="BB115" s="1"/>
      <c r="BC115" s="8" t="s">
        <v>28</v>
      </c>
      <c r="BD115" s="9">
        <f ca="1">VLOOKUP($BA115,$BC$122:$BE$166,2,TRUE)</f>
        <v>9</v>
      </c>
      <c r="BE115" s="9" t="s">
        <v>9</v>
      </c>
      <c r="BF115" s="9">
        <f ca="1">VLOOKUP($BA115,$BC$122:$BE$166,3,TRUE)</f>
        <v>3</v>
      </c>
      <c r="BG115" s="9" t="s">
        <v>20</v>
      </c>
      <c r="BH115" s="10"/>
      <c r="BI115" s="11"/>
      <c r="BJ115" s="8" t="s">
        <v>29</v>
      </c>
      <c r="BK115" s="9">
        <f ca="1">VLOOKUP($BR115,$BC$122:$BE$166,2,TRUE)</f>
        <v>0</v>
      </c>
      <c r="BL115" s="9" t="s">
        <v>9</v>
      </c>
      <c r="BM115" s="9">
        <f ca="1">VLOOKUP($BR115,$BC$122:$BE$166,3,TRUE)</f>
        <v>0</v>
      </c>
      <c r="BN115" s="9" t="s">
        <v>20</v>
      </c>
      <c r="BO115" s="12"/>
      <c r="BQ115" s="1"/>
      <c r="BR115" s="1">
        <f ca="1">+BN131</f>
        <v>28</v>
      </c>
    </row>
    <row r="116" spans="1:72" s="4" customFormat="1" ht="32.25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BA116" s="1"/>
      <c r="BB116" s="1"/>
      <c r="BC116" s="16"/>
      <c r="BD116" s="14"/>
      <c r="BE116" s="14"/>
      <c r="BF116" s="14"/>
      <c r="BG116" s="14"/>
      <c r="BH116" s="5"/>
      <c r="BI116" s="6"/>
      <c r="BJ116" s="17"/>
      <c r="BK116" s="5"/>
      <c r="BL116" s="5"/>
      <c r="BM116" s="5"/>
      <c r="BN116" s="5"/>
      <c r="BO116" s="1"/>
      <c r="BQ116" s="1"/>
      <c r="BR116" s="1"/>
    </row>
    <row r="117" spans="1:72" ht="32.25" x14ac:dyDescent="0.15">
      <c r="BC117" s="16"/>
      <c r="BD117" s="14"/>
      <c r="BE117" s="14"/>
      <c r="BF117" s="14"/>
      <c r="BG117" s="14"/>
      <c r="BH117" s="5"/>
      <c r="BI117" s="6"/>
      <c r="BJ117" s="18"/>
      <c r="BK117" s="5"/>
      <c r="BL117" s="5"/>
      <c r="BM117" s="5"/>
      <c r="BN117" s="5"/>
      <c r="BP117" s="19"/>
      <c r="BS117" s="4"/>
      <c r="BT117" s="4"/>
    </row>
    <row r="118" spans="1:72" ht="32.25" x14ac:dyDescent="0.15">
      <c r="BC118" s="20"/>
      <c r="BD118" s="21"/>
      <c r="BE118" s="21"/>
      <c r="BF118" s="21"/>
      <c r="BG118" s="21"/>
      <c r="BI118" s="4"/>
      <c r="BP118" s="19"/>
      <c r="BS118" s="4"/>
      <c r="BT118" s="4"/>
    </row>
    <row r="119" spans="1:72" ht="17.25" x14ac:dyDescent="0.15">
      <c r="BC119" s="18"/>
      <c r="BD119" s="5"/>
      <c r="BE119" s="5"/>
      <c r="BF119" s="5"/>
      <c r="BG119" s="5"/>
      <c r="BI119" s="4"/>
      <c r="BJ119" s="18"/>
      <c r="BK119" s="5"/>
      <c r="BL119" s="5"/>
      <c r="BM119" s="5"/>
      <c r="BN119" s="5"/>
      <c r="BP119" s="19"/>
      <c r="BS119" s="4"/>
      <c r="BT119" s="4"/>
    </row>
    <row r="120" spans="1:72" x14ac:dyDescent="0.15">
      <c r="BC120" s="20"/>
      <c r="BI120" s="4"/>
      <c r="BP120" s="4"/>
      <c r="BS120" s="4"/>
      <c r="BT120" s="4"/>
    </row>
    <row r="121" spans="1:72" x14ac:dyDescent="0.15">
      <c r="BC121" s="20"/>
      <c r="BI121" s="4"/>
      <c r="BP121" s="19"/>
      <c r="BS121" s="4"/>
      <c r="BT121" s="4"/>
    </row>
    <row r="122" spans="1:72" x14ac:dyDescent="0.15">
      <c r="BC122" s="22">
        <v>1</v>
      </c>
      <c r="BD122" s="1">
        <v>7</v>
      </c>
      <c r="BE122" s="1">
        <v>3</v>
      </c>
      <c r="BF122" s="1">
        <f ca="1">RAND()</f>
        <v>0.10531350470625778</v>
      </c>
      <c r="BG122" s="1">
        <f ca="1">RANK(BF122,$BF$122:$BF$165)</f>
        <v>11</v>
      </c>
      <c r="BI122" s="4"/>
      <c r="BJ122" s="1">
        <v>1</v>
      </c>
      <c r="BK122" s="1">
        <v>11</v>
      </c>
      <c r="BL122" s="1">
        <v>9</v>
      </c>
      <c r="BM122" s="1">
        <f t="shared" ref="BM122:BM181" ca="1" si="0">RAND()</f>
        <v>0.49439595182676088</v>
      </c>
      <c r="BN122" s="1">
        <f ca="1">RANK(BM122,$BM$122:$BM$181)</f>
        <v>34</v>
      </c>
      <c r="BO122" s="22"/>
      <c r="BP122" s="4"/>
      <c r="BS122" s="4"/>
      <c r="BT122" s="4"/>
    </row>
    <row r="123" spans="1:72" x14ac:dyDescent="0.15">
      <c r="BC123" s="1">
        <v>2</v>
      </c>
      <c r="BD123" s="1">
        <v>7</v>
      </c>
      <c r="BE123" s="1">
        <v>4</v>
      </c>
      <c r="BF123" s="1">
        <f t="shared" ref="BF123:BF133" ca="1" si="1">RAND()</f>
        <v>0.98091179178889409</v>
      </c>
      <c r="BG123" s="1">
        <f ca="1">RANK(BF123,$BF$122:$BF$165)</f>
        <v>1</v>
      </c>
      <c r="BI123" s="4"/>
      <c r="BJ123" s="1">
        <v>2</v>
      </c>
      <c r="BK123" s="1">
        <v>11</v>
      </c>
      <c r="BL123" s="1">
        <v>8</v>
      </c>
      <c r="BM123" s="1">
        <f t="shared" ca="1" si="0"/>
        <v>0.97051406742582769</v>
      </c>
      <c r="BN123" s="1">
        <f ca="1">RANK(BM123,$BM$122:$BM$181)</f>
        <v>1</v>
      </c>
      <c r="BP123" s="4"/>
      <c r="BS123" s="4"/>
      <c r="BT123" s="4"/>
    </row>
    <row r="124" spans="1:72" x14ac:dyDescent="0.15">
      <c r="BC124" s="1">
        <v>3</v>
      </c>
      <c r="BD124" s="1">
        <v>7</v>
      </c>
      <c r="BE124" s="1">
        <v>5</v>
      </c>
      <c r="BF124" s="1">
        <f t="shared" ca="1" si="1"/>
        <v>0.22476564944907929</v>
      </c>
      <c r="BG124" s="1">
        <f ca="1">RANK(BF124,$BF$122:$BF$165)</f>
        <v>8</v>
      </c>
      <c r="BI124" s="4"/>
      <c r="BJ124" s="1">
        <v>3</v>
      </c>
      <c r="BK124" s="1">
        <v>11</v>
      </c>
      <c r="BL124" s="1">
        <v>7</v>
      </c>
      <c r="BM124" s="1">
        <f t="shared" ca="1" si="0"/>
        <v>0.72651554823184339</v>
      </c>
      <c r="BN124" s="1">
        <f ca="1">RANK(BM124,$BM$122:$BM$181)</f>
        <v>14</v>
      </c>
      <c r="BP124" s="4"/>
      <c r="BS124" s="4"/>
      <c r="BT124" s="4"/>
    </row>
    <row r="125" spans="1:72" x14ac:dyDescent="0.15">
      <c r="BC125" s="1">
        <v>4</v>
      </c>
      <c r="BD125" s="1">
        <v>8</v>
      </c>
      <c r="BE125" s="1">
        <v>2</v>
      </c>
      <c r="BF125" s="1">
        <f t="shared" ca="1" si="1"/>
        <v>0.3367636452995284</v>
      </c>
      <c r="BG125" s="1">
        <f ca="1">RANK(BF125,$BF$122:$BF$165)</f>
        <v>5</v>
      </c>
      <c r="BI125" s="4"/>
      <c r="BJ125" s="1">
        <v>4</v>
      </c>
      <c r="BK125" s="1">
        <v>12</v>
      </c>
      <c r="BL125" s="1">
        <v>9</v>
      </c>
      <c r="BM125" s="1">
        <f t="shared" ca="1" si="0"/>
        <v>0.60019938019582741</v>
      </c>
      <c r="BN125" s="1">
        <f ca="1">RANK(BM125,$BM$122:$BM$181)</f>
        <v>23</v>
      </c>
      <c r="BP125" s="4"/>
      <c r="BS125" s="4"/>
      <c r="BT125" s="4"/>
    </row>
    <row r="126" spans="1:72" x14ac:dyDescent="0.15">
      <c r="BC126" s="22">
        <v>5</v>
      </c>
      <c r="BD126" s="1">
        <v>8</v>
      </c>
      <c r="BE126" s="1">
        <v>3</v>
      </c>
      <c r="BF126" s="1">
        <f t="shared" ca="1" si="1"/>
        <v>0.26399959769325376</v>
      </c>
      <c r="BG126" s="1">
        <f ca="1">RANK(BF126,$BF$122:$BF$165)</f>
        <v>7</v>
      </c>
      <c r="BI126" s="4"/>
      <c r="BJ126" s="1">
        <v>5</v>
      </c>
      <c r="BK126" s="1">
        <v>12</v>
      </c>
      <c r="BL126" s="1">
        <v>8</v>
      </c>
      <c r="BM126" s="1">
        <f t="shared" ca="1" si="0"/>
        <v>0.65856492909895126</v>
      </c>
      <c r="BN126" s="1">
        <f ca="1">RANK(BM126,$BM$122:$BM$181)</f>
        <v>18</v>
      </c>
      <c r="BO126" s="22"/>
      <c r="BP126" s="4"/>
      <c r="BS126" s="4"/>
      <c r="BT126" s="4"/>
    </row>
    <row r="127" spans="1:72" x14ac:dyDescent="0.15">
      <c r="BC127" s="1">
        <v>6</v>
      </c>
      <c r="BD127" s="1">
        <v>8</v>
      </c>
      <c r="BE127" s="1">
        <v>4</v>
      </c>
      <c r="BF127" s="1">
        <f t="shared" ca="1" si="1"/>
        <v>0.18817241236569748</v>
      </c>
      <c r="BG127" s="1">
        <f ca="1">RANK(BF127,$BF$122:$BF$165)</f>
        <v>9</v>
      </c>
      <c r="BI127" s="4"/>
      <c r="BJ127" s="1">
        <v>6</v>
      </c>
      <c r="BK127" s="1">
        <v>12</v>
      </c>
      <c r="BL127" s="1">
        <v>7</v>
      </c>
      <c r="BM127" s="1">
        <f t="shared" ca="1" si="0"/>
        <v>3.9903389806283274E-2</v>
      </c>
      <c r="BN127" s="1">
        <f ca="1">RANK(BM127,$BM$122:$BM$181)</f>
        <v>59</v>
      </c>
      <c r="BP127" s="4"/>
      <c r="BS127" s="4"/>
      <c r="BT127" s="4"/>
    </row>
    <row r="128" spans="1:72" x14ac:dyDescent="0.15">
      <c r="BC128" s="1">
        <v>7</v>
      </c>
      <c r="BD128" s="1">
        <v>8</v>
      </c>
      <c r="BE128" s="1">
        <v>5</v>
      </c>
      <c r="BF128" s="1">
        <f t="shared" ca="1" si="1"/>
        <v>0.91616593193903562</v>
      </c>
      <c r="BG128" s="1">
        <f ca="1">RANK(BF128,$BF$122:$BF$165)</f>
        <v>2</v>
      </c>
      <c r="BI128" s="4"/>
      <c r="BJ128" s="1">
        <v>7</v>
      </c>
      <c r="BK128" s="1">
        <v>13</v>
      </c>
      <c r="BL128" s="1">
        <v>9</v>
      </c>
      <c r="BM128" s="1">
        <f t="shared" ca="1" si="0"/>
        <v>0.53031625191773202</v>
      </c>
      <c r="BN128" s="1">
        <f ca="1">RANK(BM128,$BM$122:$BM$181)</f>
        <v>30</v>
      </c>
      <c r="BP128" s="4"/>
      <c r="BS128" s="4"/>
      <c r="BT128" s="4"/>
    </row>
    <row r="129" spans="55:72" x14ac:dyDescent="0.15">
      <c r="BC129" s="1">
        <v>8</v>
      </c>
      <c r="BD129" s="1">
        <v>9</v>
      </c>
      <c r="BE129" s="1">
        <v>1</v>
      </c>
      <c r="BF129" s="1">
        <f t="shared" ca="1" si="1"/>
        <v>0.41036319549395128</v>
      </c>
      <c r="BG129" s="1">
        <f ca="1">RANK(BF129,$BF$122:$BF$165)</f>
        <v>4</v>
      </c>
      <c r="BI129" s="4"/>
      <c r="BJ129" s="1">
        <v>8</v>
      </c>
      <c r="BK129" s="1">
        <v>13</v>
      </c>
      <c r="BL129" s="1">
        <v>8</v>
      </c>
      <c r="BM129" s="1">
        <f t="shared" ca="1" si="0"/>
        <v>0.48710219880201699</v>
      </c>
      <c r="BN129" s="1">
        <f ca="1">RANK(BM129,$BM$122:$BM$181)</f>
        <v>35</v>
      </c>
      <c r="BP129" s="4"/>
      <c r="BS129" s="4"/>
      <c r="BT129" s="4"/>
    </row>
    <row r="130" spans="55:72" x14ac:dyDescent="0.15">
      <c r="BC130" s="22">
        <v>9</v>
      </c>
      <c r="BD130" s="1">
        <v>9</v>
      </c>
      <c r="BE130" s="1">
        <v>2</v>
      </c>
      <c r="BF130" s="1">
        <f t="shared" ca="1" si="1"/>
        <v>0.75031729562253469</v>
      </c>
      <c r="BG130" s="1">
        <f ca="1">RANK(BF130,$BF$122:$BF$165)</f>
        <v>3</v>
      </c>
      <c r="BI130" s="4"/>
      <c r="BJ130" s="1">
        <v>9</v>
      </c>
      <c r="BK130" s="1">
        <v>13</v>
      </c>
      <c r="BL130" s="1">
        <v>7</v>
      </c>
      <c r="BM130" s="1">
        <f t="shared" ca="1" si="0"/>
        <v>0.6122931661822032</v>
      </c>
      <c r="BN130" s="1">
        <f ca="1">RANK(BM130,$BM$122:$BM$181)</f>
        <v>22</v>
      </c>
      <c r="BO130" s="22"/>
      <c r="BP130" s="4"/>
      <c r="BS130" s="4"/>
      <c r="BT130" s="4"/>
    </row>
    <row r="131" spans="55:72" x14ac:dyDescent="0.15">
      <c r="BC131" s="1">
        <v>10</v>
      </c>
      <c r="BD131" s="1">
        <v>9</v>
      </c>
      <c r="BE131" s="1">
        <v>3</v>
      </c>
      <c r="BF131" s="1">
        <f t="shared" ca="1" si="1"/>
        <v>0.13511954470693388</v>
      </c>
      <c r="BG131" s="1">
        <f ca="1">RANK(BF131,$BF$122:$BF$165)</f>
        <v>10</v>
      </c>
      <c r="BI131" s="4"/>
      <c r="BJ131" s="1">
        <v>10</v>
      </c>
      <c r="BK131" s="1">
        <v>14</v>
      </c>
      <c r="BL131" s="1">
        <v>9</v>
      </c>
      <c r="BM131" s="1">
        <f t="shared" ca="1" si="0"/>
        <v>0.54159589364893501</v>
      </c>
      <c r="BN131" s="1">
        <f ca="1">RANK(BM131,$BM$122:$BM$181)</f>
        <v>28</v>
      </c>
      <c r="BP131" s="4"/>
      <c r="BS131" s="4"/>
      <c r="BT131" s="4"/>
    </row>
    <row r="132" spans="55:72" x14ac:dyDescent="0.15">
      <c r="BC132" s="1">
        <v>11</v>
      </c>
      <c r="BD132" s="1">
        <v>9</v>
      </c>
      <c r="BE132" s="1">
        <v>4</v>
      </c>
      <c r="BF132" s="1">
        <f t="shared" ca="1" si="1"/>
        <v>0.30041854661226741</v>
      </c>
      <c r="BG132" s="1">
        <f ca="1">RANK(BF132,$BF$122:$BF$165)</f>
        <v>6</v>
      </c>
      <c r="BI132" s="4"/>
      <c r="BJ132" s="1">
        <v>11</v>
      </c>
      <c r="BK132" s="1">
        <v>14</v>
      </c>
      <c r="BL132" s="1">
        <v>8</v>
      </c>
      <c r="BM132" s="1">
        <f t="shared" ca="1" si="0"/>
        <v>0.79997815876024836</v>
      </c>
      <c r="BN132" s="1">
        <f ca="1">RANK(BM132,$BM$122:$BM$181)</f>
        <v>9</v>
      </c>
      <c r="BP132" s="4"/>
      <c r="BS132" s="4"/>
      <c r="BT132" s="4"/>
    </row>
    <row r="133" spans="55:72" x14ac:dyDescent="0.15">
      <c r="BC133" s="1">
        <v>12</v>
      </c>
      <c r="BD133" s="1">
        <v>9</v>
      </c>
      <c r="BE133" s="1">
        <v>5</v>
      </c>
      <c r="BF133" s="1">
        <f t="shared" ca="1" si="1"/>
        <v>7.3029351842950674E-2</v>
      </c>
      <c r="BG133" s="1">
        <f ca="1">RANK(BF133,$BF$122:$BF$165)</f>
        <v>12</v>
      </c>
      <c r="BI133" s="4"/>
      <c r="BJ133" s="1">
        <v>12</v>
      </c>
      <c r="BK133" s="1">
        <v>15</v>
      </c>
      <c r="BL133" s="1">
        <v>9</v>
      </c>
      <c r="BM133" s="1">
        <f t="shared" ca="1" si="0"/>
        <v>5.1538405784694707E-2</v>
      </c>
      <c r="BN133" s="1">
        <f ca="1">RANK(BM133,$BM$122:$BM$181)</f>
        <v>58</v>
      </c>
      <c r="BP133" s="4"/>
      <c r="BS133" s="4"/>
      <c r="BT133" s="4"/>
    </row>
    <row r="134" spans="55:72" x14ac:dyDescent="0.15">
      <c r="BC134" s="22">
        <v>13</v>
      </c>
      <c r="BI134" s="4"/>
      <c r="BJ134" s="1">
        <v>13</v>
      </c>
      <c r="BK134" s="1">
        <v>15</v>
      </c>
      <c r="BL134" s="1">
        <v>8</v>
      </c>
      <c r="BM134" s="1">
        <f t="shared" ca="1" si="0"/>
        <v>0.56159031942589777</v>
      </c>
      <c r="BN134" s="1">
        <f ca="1">RANK(BM134,$BM$122:$BM$181)</f>
        <v>24</v>
      </c>
      <c r="BO134" s="22"/>
      <c r="BP134" s="4"/>
      <c r="BS134" s="4"/>
      <c r="BT134" s="4"/>
    </row>
    <row r="135" spans="55:72" x14ac:dyDescent="0.15">
      <c r="BC135" s="1">
        <v>14</v>
      </c>
      <c r="BI135" s="4"/>
      <c r="BJ135" s="1">
        <v>14</v>
      </c>
      <c r="BK135" s="1">
        <v>16</v>
      </c>
      <c r="BL135" s="1">
        <v>9</v>
      </c>
      <c r="BM135" s="1">
        <f t="shared" ca="1" si="0"/>
        <v>0.95995818598542992</v>
      </c>
      <c r="BN135" s="1">
        <f ca="1">RANK(BM135,$BM$122:$BM$181)</f>
        <v>4</v>
      </c>
      <c r="BP135" s="4"/>
      <c r="BS135" s="4"/>
      <c r="BT135" s="4"/>
    </row>
    <row r="136" spans="55:72" x14ac:dyDescent="0.15">
      <c r="BC136" s="1">
        <v>15</v>
      </c>
      <c r="BI136" s="4"/>
      <c r="BJ136" s="1">
        <v>15</v>
      </c>
      <c r="BK136" s="1">
        <v>17</v>
      </c>
      <c r="BL136" s="1">
        <v>9</v>
      </c>
      <c r="BM136" s="1">
        <f t="shared" ca="1" si="0"/>
        <v>0.94438038477218933</v>
      </c>
      <c r="BN136" s="1">
        <f ca="1">RANK(BM136,$BM$122:$BM$181)</f>
        <v>5</v>
      </c>
      <c r="BP136" s="4"/>
      <c r="BS136" s="4"/>
      <c r="BT136" s="4"/>
    </row>
    <row r="137" spans="55:72" x14ac:dyDescent="0.15">
      <c r="BC137" s="1">
        <v>16</v>
      </c>
      <c r="BI137" s="4"/>
      <c r="BJ137" s="1">
        <v>16</v>
      </c>
      <c r="BK137" s="1">
        <v>11</v>
      </c>
      <c r="BL137" s="1">
        <v>1</v>
      </c>
      <c r="BM137" s="1">
        <f t="shared" ca="1" si="0"/>
        <v>0.30155497736829839</v>
      </c>
      <c r="BN137" s="1">
        <f ca="1">RANK(BM137,$BM$122:$BM$181)</f>
        <v>45</v>
      </c>
      <c r="BP137" s="4"/>
      <c r="BS137" s="4"/>
      <c r="BT137" s="4"/>
    </row>
    <row r="138" spans="55:72" x14ac:dyDescent="0.15">
      <c r="BC138" s="22">
        <v>17</v>
      </c>
      <c r="BI138" s="4"/>
      <c r="BJ138" s="1">
        <v>17</v>
      </c>
      <c r="BK138" s="1">
        <v>12</v>
      </c>
      <c r="BL138" s="1">
        <v>1</v>
      </c>
      <c r="BM138" s="1">
        <f t="shared" ca="1" si="0"/>
        <v>0.12324128314911975</v>
      </c>
      <c r="BN138" s="1">
        <f ca="1">RANK(BM138,$BM$122:$BM$181)</f>
        <v>54</v>
      </c>
      <c r="BO138" s="22"/>
      <c r="BP138" s="4"/>
      <c r="BS138" s="4"/>
      <c r="BT138" s="4"/>
    </row>
    <row r="139" spans="55:72" x14ac:dyDescent="0.15">
      <c r="BC139" s="1">
        <v>18</v>
      </c>
      <c r="BI139" s="4"/>
      <c r="BJ139" s="1">
        <v>18</v>
      </c>
      <c r="BK139" s="1">
        <v>12</v>
      </c>
      <c r="BL139" s="1">
        <v>2</v>
      </c>
      <c r="BM139" s="1">
        <f t="shared" ca="1" si="0"/>
        <v>0.34200888942564822</v>
      </c>
      <c r="BN139" s="1">
        <f ca="1">RANK(BM139,$BM$122:$BM$181)</f>
        <v>43</v>
      </c>
      <c r="BP139" s="4"/>
      <c r="BS139" s="4"/>
      <c r="BT139" s="4"/>
    </row>
    <row r="140" spans="55:72" x14ac:dyDescent="0.15">
      <c r="BC140" s="1">
        <v>19</v>
      </c>
      <c r="BI140" s="4"/>
      <c r="BJ140" s="1">
        <v>19</v>
      </c>
      <c r="BK140" s="1">
        <v>13</v>
      </c>
      <c r="BL140" s="1">
        <v>1</v>
      </c>
      <c r="BM140" s="1">
        <f t="shared" ca="1" si="0"/>
        <v>0.75507830428549194</v>
      </c>
      <c r="BN140" s="1">
        <f ca="1">RANK(BM140,$BM$122:$BM$181)</f>
        <v>13</v>
      </c>
      <c r="BP140" s="4"/>
    </row>
    <row r="141" spans="55:72" x14ac:dyDescent="0.15">
      <c r="BC141" s="1">
        <v>20</v>
      </c>
      <c r="BI141" s="4"/>
      <c r="BJ141" s="1">
        <v>20</v>
      </c>
      <c r="BK141" s="1">
        <v>13</v>
      </c>
      <c r="BL141" s="1">
        <v>2</v>
      </c>
      <c r="BM141" s="1">
        <f t="shared" ca="1" si="0"/>
        <v>0.61607894199835556</v>
      </c>
      <c r="BN141" s="1">
        <f ca="1">RANK(BM141,$BM$122:$BM$181)</f>
        <v>20</v>
      </c>
      <c r="BP141" s="4"/>
    </row>
    <row r="142" spans="55:72" x14ac:dyDescent="0.15">
      <c r="BC142" s="1">
        <v>21</v>
      </c>
      <c r="BI142" s="4"/>
      <c r="BJ142" s="1">
        <v>21</v>
      </c>
      <c r="BK142" s="1">
        <v>13</v>
      </c>
      <c r="BL142" s="1">
        <v>3</v>
      </c>
      <c r="BM142" s="1">
        <f t="shared" ca="1" si="0"/>
        <v>0.3485276061366982</v>
      </c>
      <c r="BN142" s="1">
        <f ca="1">RANK(BM142,$BM$122:$BM$181)</f>
        <v>42</v>
      </c>
      <c r="BO142" s="22"/>
      <c r="BP142" s="4"/>
    </row>
    <row r="143" spans="55:72" x14ac:dyDescent="0.15">
      <c r="BC143" s="1">
        <v>22</v>
      </c>
      <c r="BI143" s="4"/>
      <c r="BJ143" s="1">
        <v>22</v>
      </c>
      <c r="BK143" s="1">
        <v>14</v>
      </c>
      <c r="BL143" s="1">
        <v>1</v>
      </c>
      <c r="BM143" s="1">
        <f t="shared" ca="1" si="0"/>
        <v>0.90420178288183983</v>
      </c>
      <c r="BN143" s="1">
        <f ca="1">RANK(BM143,$BM$122:$BM$181)</f>
        <v>6</v>
      </c>
      <c r="BP143" s="4"/>
    </row>
    <row r="144" spans="55:72" x14ac:dyDescent="0.15">
      <c r="BC144" s="22">
        <v>23</v>
      </c>
      <c r="BI144" s="4"/>
      <c r="BJ144" s="1">
        <v>23</v>
      </c>
      <c r="BK144" s="1">
        <v>14</v>
      </c>
      <c r="BL144" s="1">
        <v>2</v>
      </c>
      <c r="BM144" s="1">
        <f t="shared" ca="1" si="0"/>
        <v>0.96507772885210663</v>
      </c>
      <c r="BN144" s="1">
        <f ca="1">RANK(BM144,$BM$122:$BM$181)</f>
        <v>2</v>
      </c>
      <c r="BP144" s="4"/>
    </row>
    <row r="145" spans="55:68" x14ac:dyDescent="0.15">
      <c r="BC145" s="1">
        <v>24</v>
      </c>
      <c r="BI145" s="4"/>
      <c r="BJ145" s="1">
        <v>24</v>
      </c>
      <c r="BK145" s="1">
        <v>14</v>
      </c>
      <c r="BL145" s="1">
        <v>3</v>
      </c>
      <c r="BM145" s="1">
        <f t="shared" ca="1" si="0"/>
        <v>0.23635157947359731</v>
      </c>
      <c r="BN145" s="1">
        <f ca="1">RANK(BM145,$BM$122:$BM$181)</f>
        <v>47</v>
      </c>
      <c r="BP145" s="4"/>
    </row>
    <row r="146" spans="55:68" x14ac:dyDescent="0.15">
      <c r="BC146" s="1">
        <v>25</v>
      </c>
      <c r="BI146" s="4"/>
      <c r="BJ146" s="1">
        <v>25</v>
      </c>
      <c r="BK146" s="1">
        <v>14</v>
      </c>
      <c r="BL146" s="1">
        <v>4</v>
      </c>
      <c r="BM146" s="1">
        <f t="shared" ca="1" si="0"/>
        <v>0.61248443781910678</v>
      </c>
      <c r="BN146" s="1">
        <f ca="1">RANK(BM146,$BM$122:$BM$181)</f>
        <v>21</v>
      </c>
      <c r="BO146" s="22"/>
      <c r="BP146" s="4"/>
    </row>
    <row r="147" spans="55:68" x14ac:dyDescent="0.15">
      <c r="BC147" s="1">
        <v>26</v>
      </c>
      <c r="BI147" s="4"/>
      <c r="BJ147" s="1">
        <v>26</v>
      </c>
      <c r="BK147" s="1">
        <v>15</v>
      </c>
      <c r="BL147" s="1">
        <v>1</v>
      </c>
      <c r="BM147" s="1">
        <f t="shared" ca="1" si="0"/>
        <v>0.76560519901142188</v>
      </c>
      <c r="BN147" s="1">
        <f ca="1">RANK(BM147,$BM$122:$BM$181)</f>
        <v>12</v>
      </c>
      <c r="BP147" s="4"/>
    </row>
    <row r="148" spans="55:68" x14ac:dyDescent="0.15">
      <c r="BC148" s="1">
        <v>27</v>
      </c>
      <c r="BI148" s="4"/>
      <c r="BJ148" s="1">
        <v>27</v>
      </c>
      <c r="BK148" s="1">
        <v>15</v>
      </c>
      <c r="BL148" s="1">
        <v>2</v>
      </c>
      <c r="BM148" s="1">
        <f t="shared" ca="1" si="0"/>
        <v>0.52160283788363282</v>
      </c>
      <c r="BN148" s="1">
        <f ca="1">RANK(BM148,$BM$122:$BM$181)</f>
        <v>31</v>
      </c>
      <c r="BP148" s="4"/>
    </row>
    <row r="149" spans="55:68" x14ac:dyDescent="0.15">
      <c r="BC149" s="1">
        <v>28</v>
      </c>
      <c r="BI149" s="4"/>
      <c r="BJ149" s="1">
        <v>28</v>
      </c>
      <c r="BK149" s="1">
        <v>15</v>
      </c>
      <c r="BL149" s="1">
        <v>3</v>
      </c>
      <c r="BM149" s="1">
        <f t="shared" ca="1" si="0"/>
        <v>0.55609101011981854</v>
      </c>
      <c r="BN149" s="1">
        <f ca="1">RANK(BM149,$BM$122:$BM$181)</f>
        <v>26</v>
      </c>
      <c r="BP149" s="4"/>
    </row>
    <row r="150" spans="55:68" x14ac:dyDescent="0.15">
      <c r="BC150" s="22">
        <v>29</v>
      </c>
      <c r="BI150" s="4"/>
      <c r="BJ150" s="1">
        <v>29</v>
      </c>
      <c r="BK150" s="1">
        <v>15</v>
      </c>
      <c r="BL150" s="1">
        <v>4</v>
      </c>
      <c r="BM150" s="1">
        <f t="shared" ca="1" si="0"/>
        <v>0.96274010540152222</v>
      </c>
      <c r="BN150" s="1">
        <f ca="1">RANK(BM150,$BM$122:$BM$181)</f>
        <v>3</v>
      </c>
      <c r="BO150" s="22"/>
      <c r="BP150" s="4"/>
    </row>
    <row r="151" spans="55:68" x14ac:dyDescent="0.15">
      <c r="BC151" s="1">
        <v>30</v>
      </c>
      <c r="BI151" s="4"/>
      <c r="BJ151" s="1">
        <v>30</v>
      </c>
      <c r="BK151" s="1">
        <v>15</v>
      </c>
      <c r="BL151" s="1">
        <v>5</v>
      </c>
      <c r="BM151" s="1">
        <f t="shared" ca="1" si="0"/>
        <v>0.56039792389321152</v>
      </c>
      <c r="BN151" s="1">
        <f ca="1">RANK(BM151,$BM$122:$BM$181)</f>
        <v>25</v>
      </c>
      <c r="BP151" s="4"/>
    </row>
    <row r="152" spans="55:68" x14ac:dyDescent="0.15">
      <c r="BC152" s="1">
        <v>31</v>
      </c>
      <c r="BI152" s="4"/>
      <c r="BJ152" s="1">
        <v>31</v>
      </c>
      <c r="BK152" s="1">
        <v>16</v>
      </c>
      <c r="BL152" s="1">
        <v>1</v>
      </c>
      <c r="BM152" s="1">
        <f t="shared" ca="1" si="0"/>
        <v>0.47086208103328708</v>
      </c>
      <c r="BN152" s="1">
        <f ca="1">RANK(BM152,$BM$122:$BM$181)</f>
        <v>36</v>
      </c>
      <c r="BP152" s="4"/>
    </row>
    <row r="153" spans="55:68" x14ac:dyDescent="0.15">
      <c r="BC153" s="1">
        <v>32</v>
      </c>
      <c r="BI153" s="4"/>
      <c r="BJ153" s="1">
        <v>32</v>
      </c>
      <c r="BK153" s="1">
        <v>16</v>
      </c>
      <c r="BL153" s="1">
        <v>2</v>
      </c>
      <c r="BM153" s="1">
        <f t="shared" ca="1" si="0"/>
        <v>0.10058726196467005</v>
      </c>
      <c r="BN153" s="1">
        <f ca="1">RANK(BM153,$BM$122:$BM$181)</f>
        <v>57</v>
      </c>
      <c r="BP153" s="4"/>
    </row>
    <row r="154" spans="55:68" x14ac:dyDescent="0.15">
      <c r="BC154" s="1">
        <v>33</v>
      </c>
      <c r="BI154" s="4"/>
      <c r="BJ154" s="1">
        <v>33</v>
      </c>
      <c r="BK154" s="1">
        <v>16</v>
      </c>
      <c r="BL154" s="1">
        <v>3</v>
      </c>
      <c r="BM154" s="1">
        <f t="shared" ca="1" si="0"/>
        <v>0.44055531797476388</v>
      </c>
      <c r="BN154" s="1">
        <f ca="1">RANK(BM154,$BM$122:$BM$181)</f>
        <v>38</v>
      </c>
      <c r="BO154" s="22"/>
      <c r="BP154" s="4"/>
    </row>
    <row r="155" spans="55:68" x14ac:dyDescent="0.15">
      <c r="BC155" s="1">
        <v>34</v>
      </c>
      <c r="BI155" s="4"/>
      <c r="BJ155" s="1">
        <v>34</v>
      </c>
      <c r="BK155" s="1">
        <v>16</v>
      </c>
      <c r="BL155" s="1">
        <v>4</v>
      </c>
      <c r="BM155" s="1">
        <f t="shared" ca="1" si="0"/>
        <v>0.18043059924435711</v>
      </c>
      <c r="BN155" s="1">
        <f ca="1">RANK(BM155,$BM$122:$BM$181)</f>
        <v>50</v>
      </c>
      <c r="BP155" s="4"/>
    </row>
    <row r="156" spans="55:68" x14ac:dyDescent="0.15">
      <c r="BC156" s="22">
        <v>35</v>
      </c>
      <c r="BI156" s="4"/>
      <c r="BJ156" s="1">
        <v>35</v>
      </c>
      <c r="BK156" s="1">
        <v>16</v>
      </c>
      <c r="BL156" s="1">
        <v>5</v>
      </c>
      <c r="BM156" s="1">
        <f t="shared" ca="1" si="0"/>
        <v>0.79118751120541564</v>
      </c>
      <c r="BN156" s="1">
        <f ca="1">RANK(BM156,$BM$122:$BM$181)</f>
        <v>10</v>
      </c>
      <c r="BP156" s="4"/>
    </row>
    <row r="157" spans="55:68" x14ac:dyDescent="0.15">
      <c r="BC157" s="1">
        <v>36</v>
      </c>
      <c r="BI157" s="4"/>
      <c r="BJ157" s="1">
        <v>36</v>
      </c>
      <c r="BK157" s="1">
        <v>16</v>
      </c>
      <c r="BL157" s="1">
        <v>6</v>
      </c>
      <c r="BM157" s="1">
        <f t="shared" ca="1" si="0"/>
        <v>0.65614346715807781</v>
      </c>
      <c r="BN157" s="1">
        <f ca="1">RANK(BM157,$BM$122:$BM$181)</f>
        <v>19</v>
      </c>
      <c r="BP157" s="4"/>
    </row>
    <row r="158" spans="55:68" x14ac:dyDescent="0.15">
      <c r="BC158" s="1">
        <v>37</v>
      </c>
      <c r="BI158" s="4"/>
      <c r="BJ158" s="1">
        <v>37</v>
      </c>
      <c r="BK158" s="1">
        <v>17</v>
      </c>
      <c r="BL158" s="1">
        <v>1</v>
      </c>
      <c r="BM158" s="1">
        <f t="shared" ca="1" si="0"/>
        <v>0.20682886563004332</v>
      </c>
      <c r="BN158" s="1">
        <f ca="1">RANK(BM158,$BM$122:$BM$181)</f>
        <v>48</v>
      </c>
      <c r="BO158" s="22"/>
      <c r="BP158" s="4"/>
    </row>
    <row r="159" spans="55:68" x14ac:dyDescent="0.15">
      <c r="BC159" s="1">
        <v>38</v>
      </c>
      <c r="BI159" s="4"/>
      <c r="BJ159" s="1">
        <v>38</v>
      </c>
      <c r="BK159" s="1">
        <v>17</v>
      </c>
      <c r="BL159" s="1">
        <v>2</v>
      </c>
      <c r="BM159" s="1">
        <f t="shared" ca="1" si="0"/>
        <v>0.53340267766427163</v>
      </c>
      <c r="BN159" s="1">
        <f ca="1">RANK(BM159,$BM$122:$BM$181)</f>
        <v>29</v>
      </c>
      <c r="BP159" s="4"/>
    </row>
    <row r="160" spans="55:68" x14ac:dyDescent="0.15">
      <c r="BC160" s="1">
        <v>39</v>
      </c>
      <c r="BI160" s="4"/>
      <c r="BJ160" s="1">
        <v>39</v>
      </c>
      <c r="BK160" s="1">
        <v>17</v>
      </c>
      <c r="BL160" s="1">
        <v>3</v>
      </c>
      <c r="BM160" s="1">
        <f t="shared" ca="1" si="0"/>
        <v>0.45466329922102955</v>
      </c>
      <c r="BN160" s="1">
        <f ca="1">RANK(BM160,$BM$122:$BM$181)</f>
        <v>37</v>
      </c>
      <c r="BP160" s="4"/>
    </row>
    <row r="161" spans="55:68" x14ac:dyDescent="0.15">
      <c r="BC161" s="1">
        <v>40</v>
      </c>
      <c r="BI161" s="4"/>
      <c r="BJ161" s="1">
        <v>40</v>
      </c>
      <c r="BK161" s="1">
        <v>17</v>
      </c>
      <c r="BL161" s="1">
        <v>4</v>
      </c>
      <c r="BM161" s="1">
        <f t="shared" ca="1" si="0"/>
        <v>0.12282902158478359</v>
      </c>
      <c r="BN161" s="1">
        <f ca="1">RANK(BM161,$BM$122:$BM$181)</f>
        <v>55</v>
      </c>
      <c r="BP161" s="4"/>
    </row>
    <row r="162" spans="55:68" x14ac:dyDescent="0.15">
      <c r="BC162" s="22">
        <v>41</v>
      </c>
      <c r="BI162" s="4"/>
      <c r="BJ162" s="1">
        <v>41</v>
      </c>
      <c r="BK162" s="1">
        <v>17</v>
      </c>
      <c r="BL162" s="1">
        <v>5</v>
      </c>
      <c r="BM162" s="1">
        <f t="shared" ca="1" si="0"/>
        <v>0.12569339993277784</v>
      </c>
      <c r="BN162" s="1">
        <f ca="1">RANK(BM162,$BM$122:$BM$181)</f>
        <v>53</v>
      </c>
      <c r="BO162" s="22"/>
      <c r="BP162" s="4"/>
    </row>
    <row r="163" spans="55:68" x14ac:dyDescent="0.15">
      <c r="BC163" s="1">
        <v>42</v>
      </c>
      <c r="BI163" s="4"/>
      <c r="BJ163" s="1">
        <v>42</v>
      </c>
      <c r="BK163" s="1">
        <v>17</v>
      </c>
      <c r="BL163" s="1">
        <v>6</v>
      </c>
      <c r="BM163" s="1">
        <f t="shared" ca="1" si="0"/>
        <v>0.84475344572037969</v>
      </c>
      <c r="BN163" s="1">
        <f ca="1">RANK(BM163,$BM$122:$BM$181)</f>
        <v>7</v>
      </c>
      <c r="BP163" s="4"/>
    </row>
    <row r="164" spans="55:68" x14ac:dyDescent="0.15">
      <c r="BC164" s="1">
        <v>43</v>
      </c>
      <c r="BI164" s="4"/>
      <c r="BJ164" s="1">
        <v>43</v>
      </c>
      <c r="BK164" s="1">
        <v>17</v>
      </c>
      <c r="BL164" s="1">
        <v>7</v>
      </c>
      <c r="BM164" s="1">
        <f t="shared" ca="1" si="0"/>
        <v>0.12752942559430036</v>
      </c>
      <c r="BN164" s="1">
        <f ca="1">RANK(BM164,$BM$122:$BM$181)</f>
        <v>52</v>
      </c>
      <c r="BP164" s="4"/>
    </row>
    <row r="165" spans="55:68" x14ac:dyDescent="0.15">
      <c r="BC165" s="1">
        <v>44</v>
      </c>
      <c r="BI165" s="4"/>
      <c r="BJ165" s="1">
        <v>44</v>
      </c>
      <c r="BK165" s="1">
        <v>18</v>
      </c>
      <c r="BL165" s="1">
        <v>1</v>
      </c>
      <c r="BM165" s="1">
        <f t="shared" ca="1" si="0"/>
        <v>0.50812816925512849</v>
      </c>
      <c r="BN165" s="1">
        <f ca="1">RANK(BM165,$BM$122:$BM$181)</f>
        <v>32</v>
      </c>
      <c r="BP165" s="4"/>
    </row>
    <row r="166" spans="55:68" x14ac:dyDescent="0.15">
      <c r="BC166" s="22"/>
      <c r="BI166" s="4"/>
      <c r="BJ166" s="1">
        <v>45</v>
      </c>
      <c r="BK166" s="1">
        <v>18</v>
      </c>
      <c r="BL166" s="1">
        <v>2</v>
      </c>
      <c r="BM166" s="1">
        <f t="shared" ca="1" si="0"/>
        <v>0.14867018408445876</v>
      </c>
      <c r="BN166" s="1">
        <f ca="1">RANK(BM166,$BM$122:$BM$181)</f>
        <v>51</v>
      </c>
      <c r="BO166" s="22"/>
      <c r="BP166" s="4"/>
    </row>
    <row r="167" spans="55:68" x14ac:dyDescent="0.15">
      <c r="BI167" s="4"/>
      <c r="BJ167" s="1">
        <v>46</v>
      </c>
      <c r="BK167" s="1">
        <v>18</v>
      </c>
      <c r="BL167" s="1">
        <v>3</v>
      </c>
      <c r="BM167" s="1">
        <f t="shared" ca="1" si="0"/>
        <v>0.43551252674885887</v>
      </c>
      <c r="BN167" s="1">
        <f ca="1">RANK(BM167,$BM$122:$BM$181)</f>
        <v>39</v>
      </c>
      <c r="BP167" s="4"/>
    </row>
    <row r="168" spans="55:68" x14ac:dyDescent="0.15">
      <c r="BI168" s="4"/>
      <c r="BJ168" s="1">
        <v>47</v>
      </c>
      <c r="BK168" s="1">
        <v>18</v>
      </c>
      <c r="BL168" s="1">
        <v>4</v>
      </c>
      <c r="BM168" s="1">
        <f t="shared" ca="1" si="0"/>
        <v>0.8418325968165824</v>
      </c>
      <c r="BN168" s="1">
        <f ca="1">RANK(BM168,$BM$122:$BM$181)</f>
        <v>8</v>
      </c>
      <c r="BP168" s="4"/>
    </row>
    <row r="169" spans="55:68" x14ac:dyDescent="0.15">
      <c r="BC169" s="22"/>
      <c r="BI169" s="4"/>
      <c r="BJ169" s="1">
        <v>48</v>
      </c>
      <c r="BK169" s="1">
        <v>18</v>
      </c>
      <c r="BL169" s="1">
        <v>5</v>
      </c>
      <c r="BM169" s="1">
        <f t="shared" ca="1" si="0"/>
        <v>0.7168841454840793</v>
      </c>
      <c r="BN169" s="1">
        <f ca="1">RANK(BM169,$BM$122:$BM$181)</f>
        <v>15</v>
      </c>
      <c r="BO169" s="22"/>
      <c r="BP169" s="4"/>
    </row>
    <row r="170" spans="55:68" x14ac:dyDescent="0.15">
      <c r="BI170" s="4"/>
      <c r="BJ170" s="1">
        <v>49</v>
      </c>
      <c r="BK170" s="1">
        <v>18</v>
      </c>
      <c r="BL170" s="1">
        <v>6</v>
      </c>
      <c r="BM170" s="1">
        <f t="shared" ca="1" si="0"/>
        <v>0.18487750237933065</v>
      </c>
      <c r="BN170" s="1">
        <f ca="1">RANK(BM170,$BM$122:$BM$181)</f>
        <v>49</v>
      </c>
      <c r="BP170" s="4"/>
    </row>
    <row r="171" spans="55:68" x14ac:dyDescent="0.15">
      <c r="BI171" s="4"/>
      <c r="BJ171" s="1">
        <v>50</v>
      </c>
      <c r="BK171" s="1">
        <v>18</v>
      </c>
      <c r="BL171" s="1">
        <v>7</v>
      </c>
      <c r="BM171" s="1">
        <f t="shared" ca="1" si="0"/>
        <v>0.55265958999627918</v>
      </c>
      <c r="BN171" s="1">
        <f ca="1">RANK(BM171,$BM$122:$BM$181)</f>
        <v>27</v>
      </c>
      <c r="BP171" s="4"/>
    </row>
    <row r="172" spans="55:68" x14ac:dyDescent="0.15">
      <c r="BI172" s="4"/>
      <c r="BJ172" s="1">
        <v>51</v>
      </c>
      <c r="BK172" s="1">
        <v>18</v>
      </c>
      <c r="BL172" s="1">
        <v>8</v>
      </c>
      <c r="BM172" s="1">
        <f t="shared" ca="1" si="0"/>
        <v>0.10356766561236175</v>
      </c>
      <c r="BN172" s="1">
        <f ca="1">RANK(BM172,$BM$122:$BM$181)</f>
        <v>56</v>
      </c>
      <c r="BP172" s="4"/>
    </row>
    <row r="173" spans="55:68" x14ac:dyDescent="0.15">
      <c r="BC173" s="22"/>
      <c r="BI173" s="4"/>
      <c r="BJ173" s="1">
        <v>52</v>
      </c>
      <c r="BK173" s="1">
        <v>19</v>
      </c>
      <c r="BL173" s="1">
        <v>1</v>
      </c>
      <c r="BM173" s="1">
        <f t="shared" ca="1" si="0"/>
        <v>3.0476745512267089E-2</v>
      </c>
      <c r="BN173" s="1">
        <f ca="1">RANK(BM173,$BM$122:$BM$181)</f>
        <v>60</v>
      </c>
      <c r="BO173" s="22"/>
      <c r="BP173" s="4"/>
    </row>
    <row r="174" spans="55:68" x14ac:dyDescent="0.15">
      <c r="BI174" s="4"/>
      <c r="BJ174" s="1">
        <v>53</v>
      </c>
      <c r="BK174" s="1">
        <v>19</v>
      </c>
      <c r="BL174" s="1">
        <v>2</v>
      </c>
      <c r="BM174" s="1">
        <f t="shared" ca="1" si="0"/>
        <v>0.70593737171026649</v>
      </c>
      <c r="BN174" s="1">
        <f ca="1">RANK(BM174,$BM$122:$BM$181)</f>
        <v>16</v>
      </c>
      <c r="BP174" s="4"/>
    </row>
    <row r="175" spans="55:68" x14ac:dyDescent="0.15">
      <c r="BI175" s="4"/>
      <c r="BJ175" s="1">
        <v>54</v>
      </c>
      <c r="BK175" s="1">
        <v>19</v>
      </c>
      <c r="BL175" s="1">
        <v>3</v>
      </c>
      <c r="BM175" s="1">
        <f t="shared" ca="1" si="0"/>
        <v>0.41977546082647532</v>
      </c>
      <c r="BN175" s="1">
        <f ca="1">RANK(BM175,$BM$122:$BM$181)</f>
        <v>40</v>
      </c>
      <c r="BP175" s="4"/>
    </row>
    <row r="176" spans="55:68" x14ac:dyDescent="0.15">
      <c r="BC176" s="22"/>
      <c r="BI176" s="4"/>
      <c r="BJ176" s="1">
        <v>55</v>
      </c>
      <c r="BK176" s="1">
        <v>19</v>
      </c>
      <c r="BL176" s="1">
        <v>4</v>
      </c>
      <c r="BM176" s="1">
        <f t="shared" ca="1" si="0"/>
        <v>0.70480015326956191</v>
      </c>
      <c r="BN176" s="1">
        <f ca="1">RANK(BM176,$BM$122:$BM$181)</f>
        <v>17</v>
      </c>
      <c r="BO176" s="22"/>
      <c r="BP176" s="4"/>
    </row>
    <row r="177" spans="55:68" x14ac:dyDescent="0.15">
      <c r="BI177" s="4"/>
      <c r="BJ177" s="1">
        <v>56</v>
      </c>
      <c r="BK177" s="1">
        <v>19</v>
      </c>
      <c r="BL177" s="1">
        <v>5</v>
      </c>
      <c r="BM177" s="1">
        <f t="shared" ca="1" si="0"/>
        <v>0.77893876209252544</v>
      </c>
      <c r="BN177" s="1">
        <f ca="1">RANK(BM177,$BM$122:$BM$181)</f>
        <v>11</v>
      </c>
      <c r="BP177" s="4"/>
    </row>
    <row r="178" spans="55:68" x14ac:dyDescent="0.15">
      <c r="BI178" s="4"/>
      <c r="BJ178" s="1">
        <v>57</v>
      </c>
      <c r="BK178" s="1">
        <v>19</v>
      </c>
      <c r="BL178" s="1">
        <v>6</v>
      </c>
      <c r="BM178" s="1">
        <f t="shared" ca="1" si="0"/>
        <v>0.3063656522002256</v>
      </c>
      <c r="BN178" s="1">
        <f ca="1">RANK(BM178,$BM$122:$BM$181)</f>
        <v>44</v>
      </c>
      <c r="BP178" s="4"/>
    </row>
    <row r="179" spans="55:68" x14ac:dyDescent="0.15">
      <c r="BI179" s="4"/>
      <c r="BJ179" s="1">
        <v>58</v>
      </c>
      <c r="BK179" s="1">
        <v>19</v>
      </c>
      <c r="BL179" s="1">
        <v>7</v>
      </c>
      <c r="BM179" s="1">
        <f t="shared" ca="1" si="0"/>
        <v>0.49930661663676446</v>
      </c>
      <c r="BN179" s="1">
        <f ca="1">RANK(BM179,$BM$122:$BM$181)</f>
        <v>33</v>
      </c>
      <c r="BP179" s="4"/>
    </row>
    <row r="180" spans="55:68" x14ac:dyDescent="0.15">
      <c r="BC180" s="22"/>
      <c r="BI180" s="4"/>
      <c r="BJ180" s="1">
        <v>59</v>
      </c>
      <c r="BK180" s="1">
        <v>19</v>
      </c>
      <c r="BL180" s="1">
        <v>8</v>
      </c>
      <c r="BM180" s="1">
        <f t="shared" ca="1" si="0"/>
        <v>0.28717517187882191</v>
      </c>
      <c r="BN180" s="1">
        <f ca="1">RANK(BM180,$BM$122:$BM$181)</f>
        <v>46</v>
      </c>
      <c r="BO180" s="22"/>
      <c r="BP180" s="4"/>
    </row>
    <row r="181" spans="55:68" x14ac:dyDescent="0.15">
      <c r="BI181" s="4"/>
      <c r="BJ181" s="1">
        <v>60</v>
      </c>
      <c r="BK181" s="1">
        <v>19</v>
      </c>
      <c r="BL181" s="1">
        <v>9</v>
      </c>
      <c r="BM181" s="1">
        <f t="shared" ca="1" si="0"/>
        <v>0.41484774884416697</v>
      </c>
      <c r="BN181" s="1">
        <f ca="1">RANK(BM181,$BM$122:$BM$181)</f>
        <v>41</v>
      </c>
      <c r="BP181" s="4"/>
    </row>
    <row r="182" spans="55:68" x14ac:dyDescent="0.15">
      <c r="BI182" s="4"/>
      <c r="BP182" s="4"/>
    </row>
    <row r="183" spans="55:68" x14ac:dyDescent="0.15">
      <c r="BC183" s="22"/>
      <c r="BI183" s="4"/>
      <c r="BO183" s="22"/>
      <c r="BP183" s="4"/>
    </row>
    <row r="184" spans="55:68" x14ac:dyDescent="0.15">
      <c r="BI184" s="4"/>
      <c r="BP184" s="4"/>
    </row>
    <row r="185" spans="55:68" x14ac:dyDescent="0.15">
      <c r="BI185" s="4"/>
      <c r="BP185" s="4"/>
    </row>
  </sheetData>
  <mergeCells count="80">
    <mergeCell ref="AE39:AH39"/>
    <mergeCell ref="AI39:AO39"/>
    <mergeCell ref="C43:F43"/>
    <mergeCell ref="G43:J43"/>
    <mergeCell ref="K43:N43"/>
    <mergeCell ref="O43:R43"/>
    <mergeCell ref="W43:Z43"/>
    <mergeCell ref="AA43:AD43"/>
    <mergeCell ref="AE43:AH43"/>
    <mergeCell ref="AI43:AO43"/>
    <mergeCell ref="C39:F39"/>
    <mergeCell ref="G39:J39"/>
    <mergeCell ref="K39:N39"/>
    <mergeCell ref="O39:R39"/>
    <mergeCell ref="W39:Z39"/>
    <mergeCell ref="AA39:AD39"/>
    <mergeCell ref="AE31:AH31"/>
    <mergeCell ref="AI31:AO31"/>
    <mergeCell ref="C35:F35"/>
    <mergeCell ref="G35:J35"/>
    <mergeCell ref="K35:N35"/>
    <mergeCell ref="O35:R35"/>
    <mergeCell ref="W35:Z35"/>
    <mergeCell ref="AA35:AD35"/>
    <mergeCell ref="AE35:AH35"/>
    <mergeCell ref="AI35:AO35"/>
    <mergeCell ref="C31:F31"/>
    <mergeCell ref="G31:J31"/>
    <mergeCell ref="K31:N31"/>
    <mergeCell ref="O31:R31"/>
    <mergeCell ref="W31:Z31"/>
    <mergeCell ref="AA31:AD31"/>
    <mergeCell ref="AE23:AH23"/>
    <mergeCell ref="AI23:AO23"/>
    <mergeCell ref="C27:F27"/>
    <mergeCell ref="G27:J27"/>
    <mergeCell ref="K27:N27"/>
    <mergeCell ref="O27:R27"/>
    <mergeCell ref="W27:Z27"/>
    <mergeCell ref="AA27:AD27"/>
    <mergeCell ref="AE27:AH27"/>
    <mergeCell ref="AI27:AO27"/>
    <mergeCell ref="C23:F23"/>
    <mergeCell ref="G23:J23"/>
    <mergeCell ref="K23:N23"/>
    <mergeCell ref="O23:R23"/>
    <mergeCell ref="W23:Z23"/>
    <mergeCell ref="AA23:AD23"/>
    <mergeCell ref="AE15:AH15"/>
    <mergeCell ref="AI15:AO15"/>
    <mergeCell ref="C19:F19"/>
    <mergeCell ref="G19:J19"/>
    <mergeCell ref="K19:N19"/>
    <mergeCell ref="O19:R19"/>
    <mergeCell ref="W19:Z19"/>
    <mergeCell ref="AA19:AD19"/>
    <mergeCell ref="AE19:AH19"/>
    <mergeCell ref="AI19:AO19"/>
    <mergeCell ref="C15:F15"/>
    <mergeCell ref="G15:J15"/>
    <mergeCell ref="K15:N15"/>
    <mergeCell ref="O15:R15"/>
    <mergeCell ref="W15:Z15"/>
    <mergeCell ref="AA15:AD15"/>
    <mergeCell ref="AE7:AH7"/>
    <mergeCell ref="AI7:AO7"/>
    <mergeCell ref="C11:F11"/>
    <mergeCell ref="G11:J11"/>
    <mergeCell ref="K11:N11"/>
    <mergeCell ref="O11:R11"/>
    <mergeCell ref="W11:Z11"/>
    <mergeCell ref="AA11:AD11"/>
    <mergeCell ref="AE11:AH11"/>
    <mergeCell ref="AI11:AO11"/>
    <mergeCell ref="C7:F7"/>
    <mergeCell ref="G7:J7"/>
    <mergeCell ref="K7:N7"/>
    <mergeCell ref="O7:R7"/>
    <mergeCell ref="W7:Z7"/>
    <mergeCell ref="AA7:AD7"/>
  </mergeCells>
  <phoneticPr fontId="2"/>
  <pageMargins left="0.39370078740157483" right="0.19685039370078741" top="0.39370078740157483" bottom="0.39370078740157483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繰り上がり下がり丸消し</vt:lpstr>
      <vt:lpstr>繰り上がり下がり丸消し!Print_Area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KAZUHISA OKADA</dc:creator>
  <cp:lastModifiedBy>桐生市教育委員会</cp:lastModifiedBy>
  <cp:lastPrinted>2020-03-11T05:57:21Z</cp:lastPrinted>
  <dcterms:created xsi:type="dcterms:W3CDTF">2019-11-14T08:37:25Z</dcterms:created>
  <dcterms:modified xsi:type="dcterms:W3CDTF">2020-03-11T06:05:36Z</dcterms:modified>
</cp:coreProperties>
</file>